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30845F47-FCC3-4BEE-B50F-A15D5DD463A7}" xr6:coauthVersionLast="47" xr6:coauthVersionMax="47" xr10:uidLastSave="{00000000-0000-0000-0000-000000000000}"/>
  <bookViews>
    <workbookView xWindow="-98" yWindow="-98" windowWidth="26116" windowHeight="16231" tabRatio="810" activeTab="7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Solve" sheetId="289" r:id="rId8"/>
    <sheet name="Metrics" sheetId="286" r:id="rId9"/>
    <sheet name="FS Qtr" sheetId="265" r:id="rId10"/>
    <sheet name="FS Ann" sheetId="277" r:id="rId11"/>
    <sheet name="Output" sheetId="269" r:id="rId12"/>
    <sheet name="Check" sheetId="264" r:id="rId13"/>
    <sheet name="Tmp" sheetId="275" r:id="rId14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MasterSolveCheck">Solve!$F$22</definedName>
    <definedName name="OutputRowTemplate">Output!$E$69:$AG$69</definedName>
    <definedName name="SMU">InpC!$F$75</definedName>
    <definedName name="SolveCopy">Solve!$J$9:$EA$11</definedName>
    <definedName name="SolvePaste">Solve!$J$14:$EA$16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65" l="1"/>
  <c r="F21" i="265"/>
  <c r="F21" i="277" s="1"/>
  <c r="F32" i="265"/>
  <c r="I32" i="265"/>
  <c r="EA79" i="288"/>
  <c r="DW79" i="288"/>
  <c r="DS79" i="288"/>
  <c r="DO79" i="288"/>
  <c r="DK79" i="288"/>
  <c r="DG79" i="288"/>
  <c r="DC79" i="288"/>
  <c r="CY79" i="288"/>
  <c r="CU79" i="288"/>
  <c r="CQ79" i="288"/>
  <c r="CM79" i="288"/>
  <c r="CI79" i="288"/>
  <c r="CE79" i="288"/>
  <c r="CA79" i="288"/>
  <c r="BW79" i="288"/>
  <c r="BS79" i="288"/>
  <c r="BO79" i="288"/>
  <c r="BK79" i="288"/>
  <c r="BG79" i="288"/>
  <c r="BC79" i="288"/>
  <c r="AY79" i="288"/>
  <c r="AU79" i="288"/>
  <c r="AQ79" i="288"/>
  <c r="AM79" i="288"/>
  <c r="AI79" i="288"/>
  <c r="AE79" i="288"/>
  <c r="AA79" i="288"/>
  <c r="W79" i="288"/>
  <c r="S79" i="288"/>
  <c r="O79" i="288"/>
  <c r="K79" i="288"/>
  <c r="G79" i="288"/>
  <c r="G21" i="265" s="1"/>
  <c r="E79" i="288"/>
  <c r="E78" i="288"/>
  <c r="F78" i="288"/>
  <c r="I78" i="288"/>
  <c r="J78" i="288"/>
  <c r="J79" i="288" s="1"/>
  <c r="K78" i="288"/>
  <c r="L78" i="288"/>
  <c r="L79" i="288" s="1"/>
  <c r="M78" i="288"/>
  <c r="M79" i="288" s="1"/>
  <c r="N78" i="288"/>
  <c r="N79" i="288" s="1"/>
  <c r="O78" i="288"/>
  <c r="P78" i="288"/>
  <c r="P79" i="288" s="1"/>
  <c r="Q78" i="288"/>
  <c r="Q79" i="288" s="1"/>
  <c r="R78" i="288"/>
  <c r="R79" i="288" s="1"/>
  <c r="S78" i="288"/>
  <c r="T78" i="288"/>
  <c r="T79" i="288" s="1"/>
  <c r="U78" i="288"/>
  <c r="U79" i="288" s="1"/>
  <c r="V78" i="288"/>
  <c r="V79" i="288" s="1"/>
  <c r="W78" i="288"/>
  <c r="X78" i="288"/>
  <c r="X79" i="288" s="1"/>
  <c r="Y78" i="288"/>
  <c r="Y79" i="288" s="1"/>
  <c r="Z78" i="288"/>
  <c r="Z79" i="288" s="1"/>
  <c r="AA78" i="288"/>
  <c r="AB78" i="288"/>
  <c r="AB79" i="288" s="1"/>
  <c r="AC78" i="288"/>
  <c r="AC79" i="288" s="1"/>
  <c r="AD78" i="288"/>
  <c r="AD79" i="288" s="1"/>
  <c r="AE78" i="288"/>
  <c r="AF78" i="288"/>
  <c r="AF79" i="288" s="1"/>
  <c r="AG78" i="288"/>
  <c r="AG79" i="288" s="1"/>
  <c r="AH78" i="288"/>
  <c r="AH79" i="288" s="1"/>
  <c r="AI78" i="288"/>
  <c r="AJ78" i="288"/>
  <c r="AJ79" i="288" s="1"/>
  <c r="AK78" i="288"/>
  <c r="AK79" i="288" s="1"/>
  <c r="AL78" i="288"/>
  <c r="AL79" i="288" s="1"/>
  <c r="AM78" i="288"/>
  <c r="AN78" i="288"/>
  <c r="AN79" i="288" s="1"/>
  <c r="AO78" i="288"/>
  <c r="AO79" i="288" s="1"/>
  <c r="AP78" i="288"/>
  <c r="AP79" i="288" s="1"/>
  <c r="AQ78" i="288"/>
  <c r="AR78" i="288"/>
  <c r="AR79" i="288" s="1"/>
  <c r="AS78" i="288"/>
  <c r="AS79" i="288" s="1"/>
  <c r="AT78" i="288"/>
  <c r="AT79" i="288" s="1"/>
  <c r="AU78" i="288"/>
  <c r="AV78" i="288"/>
  <c r="AV79" i="288" s="1"/>
  <c r="AW78" i="288"/>
  <c r="AW79" i="288" s="1"/>
  <c r="AX78" i="288"/>
  <c r="AX79" i="288" s="1"/>
  <c r="AY78" i="288"/>
  <c r="AZ78" i="288"/>
  <c r="AZ79" i="288" s="1"/>
  <c r="BA78" i="288"/>
  <c r="BA79" i="288" s="1"/>
  <c r="BB78" i="288"/>
  <c r="BB79" i="288" s="1"/>
  <c r="BC78" i="288"/>
  <c r="BD78" i="288"/>
  <c r="BD79" i="288" s="1"/>
  <c r="BE78" i="288"/>
  <c r="BE79" i="288" s="1"/>
  <c r="BF78" i="288"/>
  <c r="BF79" i="288" s="1"/>
  <c r="BG78" i="288"/>
  <c r="BH78" i="288"/>
  <c r="BH79" i="288" s="1"/>
  <c r="BI78" i="288"/>
  <c r="BI79" i="288" s="1"/>
  <c r="BJ78" i="288"/>
  <c r="BJ79" i="288" s="1"/>
  <c r="BK78" i="288"/>
  <c r="BL78" i="288"/>
  <c r="BL79" i="288" s="1"/>
  <c r="BM78" i="288"/>
  <c r="BM79" i="288" s="1"/>
  <c r="BN78" i="288"/>
  <c r="BN79" i="288" s="1"/>
  <c r="BO78" i="288"/>
  <c r="BP78" i="288"/>
  <c r="BP79" i="288" s="1"/>
  <c r="BQ78" i="288"/>
  <c r="BQ79" i="288" s="1"/>
  <c r="BR78" i="288"/>
  <c r="BR79" i="288" s="1"/>
  <c r="BS78" i="288"/>
  <c r="BT78" i="288"/>
  <c r="BT79" i="288" s="1"/>
  <c r="BU78" i="288"/>
  <c r="BU79" i="288" s="1"/>
  <c r="BV78" i="288"/>
  <c r="BV79" i="288" s="1"/>
  <c r="BW78" i="288"/>
  <c r="BX78" i="288"/>
  <c r="BX79" i="288" s="1"/>
  <c r="BY78" i="288"/>
  <c r="BY79" i="288" s="1"/>
  <c r="BZ78" i="288"/>
  <c r="BZ79" i="288" s="1"/>
  <c r="BZ21" i="265" s="1"/>
  <c r="CA78" i="288"/>
  <c r="CB78" i="288"/>
  <c r="CB79" i="288" s="1"/>
  <c r="CB21" i="265" s="1"/>
  <c r="CC78" i="288"/>
  <c r="CC79" i="288" s="1"/>
  <c r="CD78" i="288"/>
  <c r="CD79" i="288" s="1"/>
  <c r="CD21" i="265" s="1"/>
  <c r="CE78" i="288"/>
  <c r="CF78" i="288"/>
  <c r="CF79" i="288" s="1"/>
  <c r="CF21" i="265" s="1"/>
  <c r="CG78" i="288"/>
  <c r="CG79" i="288" s="1"/>
  <c r="CH78" i="288"/>
  <c r="CH79" i="288" s="1"/>
  <c r="CH21" i="265" s="1"/>
  <c r="CI78" i="288"/>
  <c r="CJ78" i="288"/>
  <c r="CJ79" i="288" s="1"/>
  <c r="CJ21" i="265" s="1"/>
  <c r="CK78" i="288"/>
  <c r="CK79" i="288" s="1"/>
  <c r="CL78" i="288"/>
  <c r="CL79" i="288" s="1"/>
  <c r="CL21" i="265" s="1"/>
  <c r="CM78" i="288"/>
  <c r="CN78" i="288"/>
  <c r="CN79" i="288" s="1"/>
  <c r="CN21" i="265" s="1"/>
  <c r="CO78" i="288"/>
  <c r="CO79" i="288" s="1"/>
  <c r="CP78" i="288"/>
  <c r="CP79" i="288" s="1"/>
  <c r="CP21" i="265" s="1"/>
  <c r="CQ78" i="288"/>
  <c r="CR78" i="288"/>
  <c r="CR79" i="288" s="1"/>
  <c r="CR21" i="265" s="1"/>
  <c r="CS78" i="288"/>
  <c r="CS79" i="288" s="1"/>
  <c r="CT78" i="288"/>
  <c r="CT79" i="288" s="1"/>
  <c r="CT21" i="265" s="1"/>
  <c r="CU78" i="288"/>
  <c r="CV78" i="288"/>
  <c r="CV79" i="288" s="1"/>
  <c r="CV21" i="265" s="1"/>
  <c r="CW78" i="288"/>
  <c r="CW79" i="288" s="1"/>
  <c r="CX78" i="288"/>
  <c r="CX79" i="288" s="1"/>
  <c r="CX21" i="265" s="1"/>
  <c r="CY78" i="288"/>
  <c r="CZ78" i="288"/>
  <c r="CZ79" i="288" s="1"/>
  <c r="CZ21" i="265" s="1"/>
  <c r="DA78" i="288"/>
  <c r="DA79" i="288" s="1"/>
  <c r="DB78" i="288"/>
  <c r="DB79" i="288" s="1"/>
  <c r="DB21" i="265" s="1"/>
  <c r="DC78" i="288"/>
  <c r="DD78" i="288"/>
  <c r="DD79" i="288" s="1"/>
  <c r="DD21" i="265" s="1"/>
  <c r="DE78" i="288"/>
  <c r="DE79" i="288" s="1"/>
  <c r="DF78" i="288"/>
  <c r="DF79" i="288" s="1"/>
  <c r="DF21" i="265" s="1"/>
  <c r="DG78" i="288"/>
  <c r="DH78" i="288"/>
  <c r="DH79" i="288" s="1"/>
  <c r="DH21" i="265" s="1"/>
  <c r="DI78" i="288"/>
  <c r="DI79" i="288" s="1"/>
  <c r="DJ78" i="288"/>
  <c r="DJ79" i="288" s="1"/>
  <c r="DJ21" i="265" s="1"/>
  <c r="DK78" i="288"/>
  <c r="DL78" i="288"/>
  <c r="DL79" i="288" s="1"/>
  <c r="DL21" i="265" s="1"/>
  <c r="DM78" i="288"/>
  <c r="DM79" i="288" s="1"/>
  <c r="DN78" i="288"/>
  <c r="DN79" i="288" s="1"/>
  <c r="DN21" i="265" s="1"/>
  <c r="DO78" i="288"/>
  <c r="DP78" i="288"/>
  <c r="DP79" i="288" s="1"/>
  <c r="DP21" i="265" s="1"/>
  <c r="DQ78" i="288"/>
  <c r="DQ79" i="288" s="1"/>
  <c r="DR78" i="288"/>
  <c r="DR79" i="288" s="1"/>
  <c r="DR21" i="265" s="1"/>
  <c r="DS78" i="288"/>
  <c r="DT78" i="288"/>
  <c r="DT79" i="288" s="1"/>
  <c r="DT21" i="265" s="1"/>
  <c r="DU78" i="288"/>
  <c r="DU79" i="288" s="1"/>
  <c r="DV78" i="288"/>
  <c r="DV79" i="288" s="1"/>
  <c r="DV21" i="265" s="1"/>
  <c r="DW78" i="288"/>
  <c r="DX78" i="288"/>
  <c r="DX79" i="288" s="1"/>
  <c r="DX21" i="265" s="1"/>
  <c r="DY78" i="288"/>
  <c r="DY79" i="288" s="1"/>
  <c r="DZ78" i="288"/>
  <c r="DZ79" i="288" s="1"/>
  <c r="DZ21" i="265" s="1"/>
  <c r="EA78" i="288"/>
  <c r="G14" i="289"/>
  <c r="G78" i="288" s="1"/>
  <c r="H14" i="289"/>
  <c r="H78" i="288" s="1"/>
  <c r="E9" i="289"/>
  <c r="F9" i="289"/>
  <c r="I9" i="289"/>
  <c r="EA5" i="289"/>
  <c r="DZ5" i="289"/>
  <c r="DY5" i="289"/>
  <c r="DX5" i="289"/>
  <c r="DW5" i="289"/>
  <c r="DV5" i="289"/>
  <c r="DU5" i="289"/>
  <c r="DT5" i="289"/>
  <c r="DS5" i="289"/>
  <c r="DR5" i="289"/>
  <c r="DQ5" i="289"/>
  <c r="DP5" i="289"/>
  <c r="DO5" i="289"/>
  <c r="DN5" i="289"/>
  <c r="DM5" i="289"/>
  <c r="DL5" i="289"/>
  <c r="DK5" i="289"/>
  <c r="DJ5" i="289"/>
  <c r="DI5" i="289"/>
  <c r="DH5" i="289"/>
  <c r="DG5" i="289"/>
  <c r="DF5" i="289"/>
  <c r="DE5" i="289"/>
  <c r="DD5" i="289"/>
  <c r="DC5" i="289"/>
  <c r="DB5" i="289"/>
  <c r="DA5" i="289"/>
  <c r="CZ5" i="289"/>
  <c r="CY5" i="289"/>
  <c r="CX5" i="289"/>
  <c r="CW5" i="289"/>
  <c r="CV5" i="289"/>
  <c r="CU5" i="289"/>
  <c r="CT5" i="289"/>
  <c r="CS5" i="289"/>
  <c r="CR5" i="289"/>
  <c r="CQ5" i="289"/>
  <c r="CP5" i="289"/>
  <c r="CO5" i="289"/>
  <c r="CN5" i="289"/>
  <c r="CM5" i="289"/>
  <c r="CL5" i="289"/>
  <c r="CK5" i="289"/>
  <c r="CJ5" i="289"/>
  <c r="CI5" i="289"/>
  <c r="CH5" i="289"/>
  <c r="CG5" i="289"/>
  <c r="CF5" i="289"/>
  <c r="CE5" i="289"/>
  <c r="CD5" i="289"/>
  <c r="CC5" i="289"/>
  <c r="CB5" i="289"/>
  <c r="CA5" i="289"/>
  <c r="BZ5" i="289"/>
  <c r="BY5" i="289"/>
  <c r="BX5" i="289"/>
  <c r="BW5" i="289"/>
  <c r="BV5" i="289"/>
  <c r="BU5" i="289"/>
  <c r="BT5" i="289"/>
  <c r="BS5" i="289"/>
  <c r="BR5" i="289"/>
  <c r="BQ5" i="289"/>
  <c r="BP5" i="289"/>
  <c r="BO5" i="289"/>
  <c r="BN5" i="289"/>
  <c r="BM5" i="289"/>
  <c r="BL5" i="289"/>
  <c r="BK5" i="289"/>
  <c r="BJ5" i="289"/>
  <c r="BI5" i="289"/>
  <c r="BH5" i="289"/>
  <c r="BG5" i="289"/>
  <c r="BF5" i="289"/>
  <c r="BE5" i="289"/>
  <c r="BD5" i="289"/>
  <c r="BC5" i="289"/>
  <c r="BB5" i="289"/>
  <c r="BA5" i="289"/>
  <c r="AZ5" i="289"/>
  <c r="AY5" i="289"/>
  <c r="AX5" i="289"/>
  <c r="AW5" i="289"/>
  <c r="AV5" i="289"/>
  <c r="AU5" i="289"/>
  <c r="AT5" i="289"/>
  <c r="AS5" i="289"/>
  <c r="AR5" i="289"/>
  <c r="AQ5" i="289"/>
  <c r="AP5" i="289"/>
  <c r="AO5" i="289"/>
  <c r="AN5" i="289"/>
  <c r="AM5" i="289"/>
  <c r="AL5" i="289"/>
  <c r="AK5" i="289"/>
  <c r="AJ5" i="289"/>
  <c r="AI5" i="289"/>
  <c r="AH5" i="289"/>
  <c r="AG5" i="289"/>
  <c r="AF5" i="289"/>
  <c r="AE5" i="289"/>
  <c r="AD5" i="289"/>
  <c r="AC5" i="289"/>
  <c r="AB5" i="289"/>
  <c r="AA5" i="289"/>
  <c r="Z5" i="289"/>
  <c r="Y5" i="289"/>
  <c r="X5" i="289"/>
  <c r="W5" i="289"/>
  <c r="V5" i="289"/>
  <c r="U5" i="289"/>
  <c r="T5" i="289"/>
  <c r="S5" i="289"/>
  <c r="R5" i="289"/>
  <c r="Q5" i="289"/>
  <c r="P5" i="289"/>
  <c r="O5" i="289"/>
  <c r="N5" i="289"/>
  <c r="M5" i="289"/>
  <c r="L5" i="289"/>
  <c r="K5" i="289"/>
  <c r="J5" i="289"/>
  <c r="E5" i="289"/>
  <c r="EA4" i="289"/>
  <c r="DZ4" i="289"/>
  <c r="DY4" i="289"/>
  <c r="DX4" i="289"/>
  <c r="DW4" i="289"/>
  <c r="DV4" i="289"/>
  <c r="DU4" i="289"/>
  <c r="DT4" i="289"/>
  <c r="DS4" i="289"/>
  <c r="DR4" i="289"/>
  <c r="DQ4" i="289"/>
  <c r="DP4" i="289"/>
  <c r="DO4" i="289"/>
  <c r="DN4" i="289"/>
  <c r="DM4" i="289"/>
  <c r="DL4" i="289"/>
  <c r="DK4" i="289"/>
  <c r="DJ4" i="289"/>
  <c r="DI4" i="289"/>
  <c r="DH4" i="289"/>
  <c r="DG4" i="289"/>
  <c r="DF4" i="289"/>
  <c r="DE4" i="289"/>
  <c r="DD4" i="289"/>
  <c r="DC4" i="289"/>
  <c r="DB4" i="289"/>
  <c r="DA4" i="289"/>
  <c r="CZ4" i="289"/>
  <c r="CY4" i="289"/>
  <c r="CX4" i="289"/>
  <c r="CW4" i="289"/>
  <c r="CV4" i="289"/>
  <c r="CU4" i="289"/>
  <c r="CT4" i="289"/>
  <c r="CS4" i="289"/>
  <c r="CR4" i="289"/>
  <c r="CQ4" i="289"/>
  <c r="CP4" i="289"/>
  <c r="CO4" i="289"/>
  <c r="CN4" i="289"/>
  <c r="CM4" i="289"/>
  <c r="CL4" i="289"/>
  <c r="CK4" i="289"/>
  <c r="CJ4" i="289"/>
  <c r="CI4" i="289"/>
  <c r="CH4" i="289"/>
  <c r="CG4" i="289"/>
  <c r="CF4" i="289"/>
  <c r="CE4" i="289"/>
  <c r="CD4" i="289"/>
  <c r="CC4" i="289"/>
  <c r="CB4" i="289"/>
  <c r="CA4" i="289"/>
  <c r="BZ4" i="289"/>
  <c r="BY4" i="289"/>
  <c r="BX4" i="289"/>
  <c r="BW4" i="289"/>
  <c r="BV4" i="289"/>
  <c r="BU4" i="289"/>
  <c r="BT4" i="289"/>
  <c r="BS4" i="289"/>
  <c r="BR4" i="289"/>
  <c r="BQ4" i="289"/>
  <c r="BP4" i="289"/>
  <c r="BO4" i="289"/>
  <c r="BN4" i="289"/>
  <c r="BM4" i="289"/>
  <c r="BL4" i="289"/>
  <c r="BK4" i="289"/>
  <c r="BJ4" i="289"/>
  <c r="BI4" i="289"/>
  <c r="BH4" i="289"/>
  <c r="BG4" i="289"/>
  <c r="BF4" i="289"/>
  <c r="BE4" i="289"/>
  <c r="BD4" i="289"/>
  <c r="BC4" i="289"/>
  <c r="BB4" i="289"/>
  <c r="BA4" i="289"/>
  <c r="AZ4" i="289"/>
  <c r="AY4" i="289"/>
  <c r="AX4" i="289"/>
  <c r="AW4" i="289"/>
  <c r="AV4" i="289"/>
  <c r="AU4" i="289"/>
  <c r="AT4" i="289"/>
  <c r="AS4" i="289"/>
  <c r="AR4" i="289"/>
  <c r="AQ4" i="289"/>
  <c r="AP4" i="289"/>
  <c r="AO4" i="289"/>
  <c r="AN4" i="289"/>
  <c r="AM4" i="289"/>
  <c r="AL4" i="289"/>
  <c r="AK4" i="289"/>
  <c r="AJ4" i="289"/>
  <c r="AI4" i="289"/>
  <c r="AH4" i="289"/>
  <c r="AG4" i="289"/>
  <c r="AF4" i="289"/>
  <c r="AE4" i="289"/>
  <c r="AD4" i="289"/>
  <c r="AC4" i="289"/>
  <c r="AB4" i="289"/>
  <c r="AA4" i="289"/>
  <c r="Z4" i="289"/>
  <c r="Y4" i="289"/>
  <c r="X4" i="289"/>
  <c r="W4" i="289"/>
  <c r="V4" i="289"/>
  <c r="U4" i="289"/>
  <c r="T4" i="289"/>
  <c r="S4" i="289"/>
  <c r="R4" i="289"/>
  <c r="Q4" i="289"/>
  <c r="P4" i="289"/>
  <c r="O4" i="289"/>
  <c r="N4" i="289"/>
  <c r="M4" i="289"/>
  <c r="L4" i="289"/>
  <c r="K4" i="289"/>
  <c r="J4" i="289"/>
  <c r="F4" i="289"/>
  <c r="E4" i="289"/>
  <c r="EA3" i="289"/>
  <c r="DZ3" i="289"/>
  <c r="DY3" i="289"/>
  <c r="DX3" i="289"/>
  <c r="DW3" i="289"/>
  <c r="DV3" i="289"/>
  <c r="DU3" i="289"/>
  <c r="DT3" i="289"/>
  <c r="DS3" i="289"/>
  <c r="DR3" i="289"/>
  <c r="DQ3" i="289"/>
  <c r="DP3" i="289"/>
  <c r="DO3" i="289"/>
  <c r="DN3" i="289"/>
  <c r="DM3" i="289"/>
  <c r="DL3" i="289"/>
  <c r="DK3" i="289"/>
  <c r="DJ3" i="289"/>
  <c r="DI3" i="289"/>
  <c r="DH3" i="289"/>
  <c r="DG3" i="289"/>
  <c r="DF3" i="289"/>
  <c r="DE3" i="289"/>
  <c r="DD3" i="289"/>
  <c r="DC3" i="289"/>
  <c r="DB3" i="289"/>
  <c r="DA3" i="289"/>
  <c r="CZ3" i="289"/>
  <c r="CY3" i="289"/>
  <c r="CX3" i="289"/>
  <c r="CW3" i="289"/>
  <c r="CV3" i="289"/>
  <c r="CU3" i="289"/>
  <c r="CT3" i="289"/>
  <c r="CS3" i="289"/>
  <c r="CR3" i="289"/>
  <c r="CQ3" i="289"/>
  <c r="CP3" i="289"/>
  <c r="CO3" i="289"/>
  <c r="CN3" i="289"/>
  <c r="CM3" i="289"/>
  <c r="CL3" i="289"/>
  <c r="CK3" i="289"/>
  <c r="CJ3" i="289"/>
  <c r="CI3" i="289"/>
  <c r="CH3" i="289"/>
  <c r="CG3" i="289"/>
  <c r="CF3" i="289"/>
  <c r="CE3" i="289"/>
  <c r="CD3" i="289"/>
  <c r="CC3" i="289"/>
  <c r="CB3" i="289"/>
  <c r="CA3" i="289"/>
  <c r="BZ3" i="289"/>
  <c r="BY3" i="289"/>
  <c r="BX3" i="289"/>
  <c r="BW3" i="289"/>
  <c r="BV3" i="289"/>
  <c r="BU3" i="289"/>
  <c r="BT3" i="289"/>
  <c r="BS3" i="289"/>
  <c r="BR3" i="289"/>
  <c r="BQ3" i="289"/>
  <c r="BP3" i="289"/>
  <c r="BO3" i="289"/>
  <c r="BN3" i="289"/>
  <c r="BM3" i="289"/>
  <c r="BL3" i="289"/>
  <c r="BK3" i="289"/>
  <c r="BJ3" i="289"/>
  <c r="BI3" i="289"/>
  <c r="BH3" i="289"/>
  <c r="BG3" i="289"/>
  <c r="BF3" i="289"/>
  <c r="BE3" i="289"/>
  <c r="BD3" i="289"/>
  <c r="BC3" i="289"/>
  <c r="BB3" i="289"/>
  <c r="BA3" i="289"/>
  <c r="AZ3" i="289"/>
  <c r="AY3" i="289"/>
  <c r="AX3" i="289"/>
  <c r="AW3" i="289"/>
  <c r="AV3" i="289"/>
  <c r="AU3" i="289"/>
  <c r="AT3" i="289"/>
  <c r="AS3" i="289"/>
  <c r="AR3" i="289"/>
  <c r="AQ3" i="289"/>
  <c r="AP3" i="289"/>
  <c r="AO3" i="289"/>
  <c r="AN3" i="289"/>
  <c r="AM3" i="289"/>
  <c r="AL3" i="289"/>
  <c r="AK3" i="289"/>
  <c r="AJ3" i="289"/>
  <c r="AI3" i="289"/>
  <c r="AH3" i="289"/>
  <c r="AG3" i="289"/>
  <c r="AF3" i="289"/>
  <c r="AE3" i="289"/>
  <c r="AD3" i="289"/>
  <c r="AC3" i="289"/>
  <c r="AB3" i="289"/>
  <c r="AA3" i="289"/>
  <c r="Z3" i="289"/>
  <c r="Y3" i="289"/>
  <c r="X3" i="289"/>
  <c r="W3" i="289"/>
  <c r="V3" i="289"/>
  <c r="U3" i="289"/>
  <c r="T3" i="289"/>
  <c r="S3" i="289"/>
  <c r="R3" i="289"/>
  <c r="Q3" i="289"/>
  <c r="P3" i="289"/>
  <c r="O3" i="289"/>
  <c r="N3" i="289"/>
  <c r="M3" i="289"/>
  <c r="L3" i="289"/>
  <c r="K3" i="289"/>
  <c r="J3" i="289"/>
  <c r="E3" i="289"/>
  <c r="EA2" i="289"/>
  <c r="DZ2" i="289"/>
  <c r="DY2" i="289"/>
  <c r="DX2" i="289"/>
  <c r="DW2" i="289"/>
  <c r="DV2" i="289"/>
  <c r="DU2" i="289"/>
  <c r="DT2" i="289"/>
  <c r="DS2" i="289"/>
  <c r="DR2" i="289"/>
  <c r="DQ2" i="289"/>
  <c r="DP2" i="289"/>
  <c r="DO2" i="289"/>
  <c r="DN2" i="289"/>
  <c r="DM2" i="289"/>
  <c r="DL2" i="289"/>
  <c r="DK2" i="289"/>
  <c r="DJ2" i="289"/>
  <c r="DI2" i="289"/>
  <c r="DH2" i="289"/>
  <c r="DG2" i="289"/>
  <c r="DF2" i="289"/>
  <c r="DE2" i="289"/>
  <c r="DD2" i="289"/>
  <c r="DC2" i="289"/>
  <c r="DB2" i="289"/>
  <c r="DA2" i="289"/>
  <c r="CZ2" i="289"/>
  <c r="CY2" i="289"/>
  <c r="CX2" i="289"/>
  <c r="CW2" i="289"/>
  <c r="CV2" i="289"/>
  <c r="CU2" i="289"/>
  <c r="CT2" i="289"/>
  <c r="CS2" i="289"/>
  <c r="CR2" i="289"/>
  <c r="CQ2" i="289"/>
  <c r="CP2" i="289"/>
  <c r="CO2" i="289"/>
  <c r="CN2" i="289"/>
  <c r="CM2" i="289"/>
  <c r="CL2" i="289"/>
  <c r="CK2" i="289"/>
  <c r="CJ2" i="289"/>
  <c r="CI2" i="289"/>
  <c r="CH2" i="289"/>
  <c r="CG2" i="289"/>
  <c r="CF2" i="289"/>
  <c r="CE2" i="289"/>
  <c r="CD2" i="289"/>
  <c r="CC2" i="289"/>
  <c r="CB2" i="289"/>
  <c r="CA2" i="289"/>
  <c r="BZ2" i="289"/>
  <c r="BY2" i="289"/>
  <c r="BX2" i="289"/>
  <c r="BW2" i="289"/>
  <c r="BV2" i="289"/>
  <c r="BU2" i="289"/>
  <c r="BT2" i="289"/>
  <c r="BS2" i="289"/>
  <c r="BR2" i="289"/>
  <c r="BQ2" i="289"/>
  <c r="BP2" i="289"/>
  <c r="BO2" i="289"/>
  <c r="BN2" i="289"/>
  <c r="BM2" i="289"/>
  <c r="BL2" i="289"/>
  <c r="BK2" i="289"/>
  <c r="BJ2" i="289"/>
  <c r="BI2" i="289"/>
  <c r="BH2" i="289"/>
  <c r="BG2" i="289"/>
  <c r="BF2" i="289"/>
  <c r="BE2" i="289"/>
  <c r="BD2" i="289"/>
  <c r="BC2" i="289"/>
  <c r="BB2" i="289"/>
  <c r="BA2" i="289"/>
  <c r="AZ2" i="289"/>
  <c r="AY2" i="289"/>
  <c r="AX2" i="289"/>
  <c r="AW2" i="289"/>
  <c r="AV2" i="289"/>
  <c r="AU2" i="289"/>
  <c r="AT2" i="289"/>
  <c r="AS2" i="289"/>
  <c r="AR2" i="289"/>
  <c r="AQ2" i="289"/>
  <c r="AP2" i="289"/>
  <c r="AO2" i="289"/>
  <c r="AN2" i="289"/>
  <c r="AM2" i="289"/>
  <c r="AL2" i="289"/>
  <c r="AK2" i="289"/>
  <c r="AJ2" i="289"/>
  <c r="AI2" i="289"/>
  <c r="AH2" i="289"/>
  <c r="AG2" i="289"/>
  <c r="AF2" i="289"/>
  <c r="AE2" i="289"/>
  <c r="AD2" i="289"/>
  <c r="AC2" i="289"/>
  <c r="AB2" i="289"/>
  <c r="AA2" i="289"/>
  <c r="Z2" i="289"/>
  <c r="Y2" i="289"/>
  <c r="X2" i="289"/>
  <c r="W2" i="289"/>
  <c r="V2" i="289"/>
  <c r="U2" i="289"/>
  <c r="T2" i="289"/>
  <c r="S2" i="289"/>
  <c r="R2" i="289"/>
  <c r="Q2" i="289"/>
  <c r="P2" i="289"/>
  <c r="O2" i="289"/>
  <c r="N2" i="289"/>
  <c r="M2" i="289"/>
  <c r="L2" i="289"/>
  <c r="K2" i="289"/>
  <c r="J2" i="289"/>
  <c r="E2" i="289"/>
  <c r="A1" i="289"/>
  <c r="G76" i="288"/>
  <c r="E75" i="288"/>
  <c r="F75" i="288"/>
  <c r="I75" i="288"/>
  <c r="I64" i="288"/>
  <c r="F64" i="288"/>
  <c r="E64" i="288"/>
  <c r="G66" i="288"/>
  <c r="G75" i="288" s="1"/>
  <c r="E65" i="288"/>
  <c r="F65" i="288"/>
  <c r="I65" i="288"/>
  <c r="E70" i="288"/>
  <c r="F70" i="288"/>
  <c r="I70" i="288"/>
  <c r="G62" i="288"/>
  <c r="G70" i="288" s="1"/>
  <c r="E61" i="288"/>
  <c r="F61" i="288"/>
  <c r="H61" i="288"/>
  <c r="I61" i="288"/>
  <c r="E60" i="288"/>
  <c r="F60" i="288"/>
  <c r="I60" i="288"/>
  <c r="E69" i="288"/>
  <c r="F69" i="288"/>
  <c r="I69" i="288"/>
  <c r="G71" i="288"/>
  <c r="J68" i="288"/>
  <c r="J61" i="288" s="1"/>
  <c r="G68" i="288"/>
  <c r="G61" i="288" s="1"/>
  <c r="G58" i="288"/>
  <c r="G69" i="288" s="1"/>
  <c r="I57" i="288"/>
  <c r="F57" i="288"/>
  <c r="E57" i="288"/>
  <c r="G55" i="288"/>
  <c r="E54" i="288"/>
  <c r="F54" i="288"/>
  <c r="I54" i="288"/>
  <c r="E51" i="288"/>
  <c r="F51" i="288"/>
  <c r="I51" i="288"/>
  <c r="G42" i="288"/>
  <c r="G51" i="288" s="1"/>
  <c r="E41" i="288"/>
  <c r="F41" i="288"/>
  <c r="G41" i="288"/>
  <c r="H41" i="288"/>
  <c r="I41" i="288"/>
  <c r="E40" i="288"/>
  <c r="F40" i="288"/>
  <c r="I40" i="288"/>
  <c r="J40" i="288"/>
  <c r="EA37" i="288"/>
  <c r="EA38" i="288" s="1"/>
  <c r="EA41" i="288" s="1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W38" i="288" s="1"/>
  <c r="DW41" i="288" s="1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S38" i="288" s="1"/>
  <c r="DS41" i="288" s="1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O38" i="288" s="1"/>
  <c r="DO41" i="288" s="1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K38" i="288" s="1"/>
  <c r="DK41" i="288" s="1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G38" i="288" s="1"/>
  <c r="DG41" i="288" s="1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C38" i="288" s="1"/>
  <c r="DC41" i="288" s="1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Y38" i="288" s="1"/>
  <c r="CY41" i="288" s="1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U38" i="288" s="1"/>
  <c r="CU41" i="288" s="1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Q38" i="288" s="1"/>
  <c r="CQ41" i="288" s="1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M38" i="288" s="1"/>
  <c r="CM41" i="288" s="1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I38" i="288" s="1"/>
  <c r="CI41" i="288" s="1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E38" i="288" s="1"/>
  <c r="CE41" i="288" s="1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CA38" i="288" s="1"/>
  <c r="CA41" i="288" s="1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W38" i="288" s="1"/>
  <c r="BW41" i="288" s="1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S38" i="288" s="1"/>
  <c r="BS41" i="288" s="1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O38" i="288" s="1"/>
  <c r="BO41" i="288" s="1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K38" i="288" s="1"/>
  <c r="BK41" i="288" s="1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I27" i="288"/>
  <c r="H27" i="288"/>
  <c r="F27" i="288"/>
  <c r="E27" i="288"/>
  <c r="I26" i="288"/>
  <c r="H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I49" i="288"/>
  <c r="J49" i="288"/>
  <c r="E48" i="288"/>
  <c r="F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I47" i="288"/>
  <c r="J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F44" i="269"/>
  <c r="F37" i="269"/>
  <c r="E37" i="269"/>
  <c r="F34" i="269"/>
  <c r="E34" i="269"/>
  <c r="F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F32" i="277"/>
  <c r="G25" i="277"/>
  <c r="G22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47" i="288" s="1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BX21" i="265" l="1"/>
  <c r="BX32" i="265"/>
  <c r="BV21" i="265"/>
  <c r="BV32" i="265"/>
  <c r="BT21" i="265"/>
  <c r="BT32" i="265"/>
  <c r="BR21" i="265"/>
  <c r="BR32" i="265"/>
  <c r="BP21" i="265"/>
  <c r="BP32" i="265"/>
  <c r="BN21" i="265"/>
  <c r="BN32" i="265"/>
  <c r="BL21" i="265"/>
  <c r="BL32" i="265"/>
  <c r="BJ21" i="265"/>
  <c r="BJ32" i="265"/>
  <c r="BH21" i="265"/>
  <c r="BH32" i="265"/>
  <c r="BF21" i="265"/>
  <c r="BF32" i="265"/>
  <c r="BD21" i="265"/>
  <c r="BD32" i="265"/>
  <c r="BB21" i="265"/>
  <c r="BB32" i="265"/>
  <c r="AZ21" i="265"/>
  <c r="AZ32" i="265"/>
  <c r="AX32" i="265"/>
  <c r="AX21" i="265"/>
  <c r="AV32" i="265"/>
  <c r="AV21" i="265"/>
  <c r="AT32" i="265"/>
  <c r="AT21" i="265"/>
  <c r="AR32" i="265"/>
  <c r="AR21" i="265"/>
  <c r="AP32" i="265"/>
  <c r="AP21" i="265"/>
  <c r="AN32" i="265"/>
  <c r="AN21" i="265"/>
  <c r="AL32" i="265"/>
  <c r="AL21" i="265"/>
  <c r="AJ32" i="265"/>
  <c r="AJ21" i="265"/>
  <c r="AH32" i="265"/>
  <c r="AH21" i="265"/>
  <c r="AF32" i="265"/>
  <c r="AF21" i="265"/>
  <c r="AD32" i="265"/>
  <c r="AD21" i="265"/>
  <c r="AB32" i="265"/>
  <c r="AB21" i="265"/>
  <c r="Z32" i="265"/>
  <c r="Z21" i="265"/>
  <c r="X32" i="265"/>
  <c r="X21" i="265"/>
  <c r="V32" i="265"/>
  <c r="V21" i="265"/>
  <c r="T32" i="265"/>
  <c r="T21" i="265"/>
  <c r="R32" i="265"/>
  <c r="R21" i="265"/>
  <c r="P32" i="265"/>
  <c r="P21" i="265"/>
  <c r="N32" i="265"/>
  <c r="N21" i="265"/>
  <c r="L32" i="265"/>
  <c r="L21" i="265"/>
  <c r="J32" i="265"/>
  <c r="J21" i="265"/>
  <c r="E21" i="265"/>
  <c r="E32" i="265"/>
  <c r="K21" i="265"/>
  <c r="K32" i="265"/>
  <c r="S21" i="265"/>
  <c r="S32" i="265"/>
  <c r="AA21" i="265"/>
  <c r="AA32" i="265"/>
  <c r="AI21" i="265"/>
  <c r="AI32" i="265"/>
  <c r="AQ21" i="265"/>
  <c r="AQ32" i="265"/>
  <c r="AY21" i="265"/>
  <c r="AY32" i="265"/>
  <c r="BG21" i="265"/>
  <c r="BG32" i="265"/>
  <c r="BO21" i="265"/>
  <c r="BO32" i="265"/>
  <c r="BW21" i="265"/>
  <c r="BW32" i="265"/>
  <c r="CE21" i="265"/>
  <c r="CE32" i="265"/>
  <c r="CM21" i="265"/>
  <c r="CM32" i="265"/>
  <c r="CU21" i="265"/>
  <c r="CU32" i="265"/>
  <c r="DC21" i="265"/>
  <c r="DC32" i="265"/>
  <c r="DK21" i="265"/>
  <c r="DK32" i="265"/>
  <c r="DS21" i="265"/>
  <c r="DS32" i="265"/>
  <c r="EA21" i="265"/>
  <c r="EA32" i="265"/>
  <c r="DX32" i="265"/>
  <c r="DT32" i="265"/>
  <c r="DP32" i="265"/>
  <c r="DL32" i="265"/>
  <c r="DH32" i="265"/>
  <c r="DD32" i="265"/>
  <c r="CZ32" i="265"/>
  <c r="CV32" i="265"/>
  <c r="CR32" i="265"/>
  <c r="CN32" i="265"/>
  <c r="CJ32" i="265"/>
  <c r="CF32" i="265"/>
  <c r="CB32" i="265"/>
  <c r="DY21" i="265"/>
  <c r="DY32" i="265"/>
  <c r="DU21" i="265"/>
  <c r="DU32" i="265"/>
  <c r="DQ21" i="265"/>
  <c r="DQ32" i="265"/>
  <c r="DM21" i="265"/>
  <c r="DM32" i="265"/>
  <c r="DI21" i="265"/>
  <c r="DI32" i="265"/>
  <c r="DE21" i="265"/>
  <c r="DE32" i="265"/>
  <c r="DA21" i="265"/>
  <c r="DA32" i="265"/>
  <c r="CW21" i="265"/>
  <c r="CW32" i="265"/>
  <c r="CS21" i="265"/>
  <c r="CS32" i="265"/>
  <c r="CO21" i="265"/>
  <c r="CO32" i="265"/>
  <c r="CK21" i="265"/>
  <c r="CK32" i="265"/>
  <c r="CG21" i="265"/>
  <c r="CG32" i="265"/>
  <c r="CC21" i="265"/>
  <c r="CC32" i="265"/>
  <c r="BY21" i="265"/>
  <c r="BY32" i="265"/>
  <c r="BU21" i="265"/>
  <c r="BU32" i="265"/>
  <c r="BQ21" i="265"/>
  <c r="BQ32" i="265"/>
  <c r="BM21" i="265"/>
  <c r="BM32" i="265"/>
  <c r="BI21" i="265"/>
  <c r="BI32" i="265"/>
  <c r="BE21" i="265"/>
  <c r="BE32" i="265"/>
  <c r="BA21" i="265"/>
  <c r="BA32" i="265"/>
  <c r="AW21" i="265"/>
  <c r="AW32" i="265"/>
  <c r="AS21" i="265"/>
  <c r="AS32" i="265"/>
  <c r="AO21" i="265"/>
  <c r="AO32" i="265"/>
  <c r="AK21" i="265"/>
  <c r="AK32" i="265"/>
  <c r="AG21" i="265"/>
  <c r="AG32" i="265"/>
  <c r="AC21" i="265"/>
  <c r="AC32" i="265"/>
  <c r="Y21" i="265"/>
  <c r="Y32" i="265"/>
  <c r="U21" i="265"/>
  <c r="U32" i="265"/>
  <c r="Q21" i="265"/>
  <c r="Q32" i="265"/>
  <c r="M21" i="265"/>
  <c r="M32" i="265"/>
  <c r="O21" i="265"/>
  <c r="O32" i="265"/>
  <c r="W21" i="265"/>
  <c r="W32" i="265"/>
  <c r="AE21" i="265"/>
  <c r="AE32" i="265"/>
  <c r="AM21" i="265"/>
  <c r="AM32" i="265"/>
  <c r="AU21" i="265"/>
  <c r="AU32" i="265"/>
  <c r="BC21" i="265"/>
  <c r="BC32" i="265"/>
  <c r="BK21" i="265"/>
  <c r="BK32" i="265"/>
  <c r="BS21" i="265"/>
  <c r="BS32" i="265"/>
  <c r="CA21" i="265"/>
  <c r="CA32" i="265"/>
  <c r="CI21" i="265"/>
  <c r="CI32" i="265"/>
  <c r="CQ21" i="265"/>
  <c r="CQ32" i="265"/>
  <c r="CY21" i="265"/>
  <c r="CY32" i="265"/>
  <c r="DG21" i="265"/>
  <c r="DG32" i="265"/>
  <c r="DO21" i="265"/>
  <c r="DO32" i="265"/>
  <c r="DW21" i="265"/>
  <c r="DW32" i="265"/>
  <c r="DZ32" i="265"/>
  <c r="DV32" i="265"/>
  <c r="DR32" i="265"/>
  <c r="DN32" i="265"/>
  <c r="DJ32" i="265"/>
  <c r="DF32" i="265"/>
  <c r="DB32" i="265"/>
  <c r="CX32" i="265"/>
  <c r="CT32" i="265"/>
  <c r="CP32" i="265"/>
  <c r="CL32" i="265"/>
  <c r="CH32" i="265"/>
  <c r="CD32" i="265"/>
  <c r="BZ32" i="265"/>
  <c r="G32" i="265"/>
  <c r="G65" i="288"/>
  <c r="G21" i="277"/>
  <c r="G9" i="289"/>
  <c r="G32" i="277"/>
  <c r="H79" i="288"/>
  <c r="G15" i="288"/>
  <c r="G49" i="288"/>
  <c r="G27" i="288"/>
  <c r="G40" i="288"/>
  <c r="G48" i="288"/>
  <c r="G26" i="288"/>
  <c r="G60" i="288"/>
  <c r="G64" i="288"/>
  <c r="G54" i="288"/>
  <c r="G57" i="288"/>
  <c r="J42" i="288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52" i="269"/>
  <c r="J52" i="269" s="1"/>
  <c r="K56" i="269"/>
  <c r="L56" i="269" s="1"/>
  <c r="K58" i="269"/>
  <c r="J58" i="269" s="1"/>
  <c r="F41" i="48"/>
  <c r="K30" i="269"/>
  <c r="J30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E44" i="269" l="1"/>
  <c r="E32" i="277"/>
  <c r="H32" i="265"/>
  <c r="H21" i="265"/>
  <c r="E33" i="269"/>
  <c r="E21" i="277"/>
  <c r="J51" i="288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N20" i="288"/>
  <c r="N21" i="288" s="1"/>
  <c r="O18" i="288" s="1"/>
  <c r="N50" i="288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J57" i="288" l="1"/>
  <c r="J58" i="288" s="1"/>
  <c r="J54" i="288"/>
  <c r="J55" i="288" s="1"/>
  <c r="O11" i="288"/>
  <c r="O13" i="288" s="1"/>
  <c r="L20" i="288"/>
  <c r="L50" i="288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60" i="288" l="1"/>
  <c r="J62" i="288" s="1"/>
  <c r="J65" i="288" s="1"/>
  <c r="J64" i="288"/>
  <c r="J69" i="288"/>
  <c r="O20" i="288"/>
  <c r="O21" i="288" s="1"/>
  <c r="P18" i="288" s="1"/>
  <c r="P11" i="288" s="1"/>
  <c r="P13" i="288" s="1"/>
  <c r="O50" i="288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70" i="288" l="1"/>
  <c r="J71" i="288" s="1"/>
  <c r="K68" i="288" s="1"/>
  <c r="K61" i="288" s="1"/>
  <c r="J66" i="288"/>
  <c r="J75" i="288" s="1"/>
  <c r="J76" i="288" s="1"/>
  <c r="J9" i="289" s="1"/>
  <c r="J19" i="289" s="1"/>
  <c r="P20" i="288"/>
  <c r="P21" i="288" s="1"/>
  <c r="Q18" i="288" s="1"/>
  <c r="P50" i="288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Q11" i="288" l="1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7" i="288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K26" i="280" l="1"/>
  <c r="K16" i="280" s="1"/>
  <c r="K18" i="280" s="1"/>
  <c r="J26" i="288"/>
  <c r="Q20" i="288"/>
  <c r="Q21" i="288" s="1"/>
  <c r="R18" i="288" s="1"/>
  <c r="Q50" i="288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K73" i="265" l="1"/>
  <c r="K26" i="288"/>
  <c r="R20" i="288"/>
  <c r="R21" i="288" s="1"/>
  <c r="S18" i="288" s="1"/>
  <c r="R50" i="288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20" i="287"/>
  <c r="U23" i="287" s="1"/>
  <c r="U25" i="282"/>
  <c r="U11" i="287"/>
  <c r="U29" i="286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V11" i="287"/>
  <c r="V29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23" i="287"/>
  <c r="V43" i="287"/>
  <c r="W11" i="287"/>
  <c r="W29" i="286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62" i="281"/>
  <c r="N63" i="281" s="1"/>
  <c r="O69" i="265"/>
  <c r="P121" i="281"/>
  <c r="W11" i="288" l="1"/>
  <c r="W13" i="288" s="1"/>
  <c r="W23" i="287"/>
  <c r="W43" i="287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X23" i="287"/>
  <c r="X43" i="287"/>
  <c r="Y11" i="287"/>
  <c r="Y29" i="286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Z11" i="287"/>
  <c r="Z29" i="286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AA23" i="287"/>
  <c r="AA43" i="287"/>
  <c r="AB20" i="287"/>
  <c r="AB23" i="287" s="1"/>
  <c r="AB11" i="287"/>
  <c r="AB29" i="286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AC23" i="287"/>
  <c r="AC43" i="287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62" i="281"/>
  <c r="Q63" i="281" s="1"/>
  <c r="R69" i="265"/>
  <c r="S121" i="281"/>
  <c r="AB11" i="288" l="1"/>
  <c r="AB13" i="288" s="1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G23" i="287"/>
  <c r="AG43" i="287"/>
  <c r="AH11" i="287"/>
  <c r="AH29" i="286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I23" i="287"/>
  <c r="AI43" i="287"/>
  <c r="AJ20" i="287"/>
  <c r="AJ23" i="287" s="1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J43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M23" i="287"/>
  <c r="AM43" i="287"/>
  <c r="AN11" i="287"/>
  <c r="AN29" i="286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R43" i="287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S23" i="287"/>
  <c r="AS43" i="287"/>
  <c r="AT20" i="287"/>
  <c r="AT23" i="287" s="1"/>
  <c r="AT11" i="287"/>
  <c r="AT29" i="286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V23" i="287"/>
  <c r="AV43" i="287"/>
  <c r="AW25" i="282"/>
  <c r="AW11" i="287"/>
  <c r="AW29" i="286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Y25" i="282"/>
  <c r="AY11" i="287"/>
  <c r="AY29" i="286"/>
  <c r="AX43" i="287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Y23" i="287"/>
  <c r="AY43" i="287"/>
  <c r="AZ11" i="287"/>
  <c r="AZ29" i="286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BA23" i="287"/>
  <c r="BA43" i="287"/>
  <c r="BB20" i="287"/>
  <c r="BB23" i="287" s="1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BH20" i="287"/>
  <c r="BH23" i="287" s="1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BI11" i="287"/>
  <c r="BI29" i="286"/>
  <c r="BI30" i="286" s="1"/>
  <c r="BH43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62" i="281"/>
  <c r="AB63" i="281" s="1"/>
  <c r="BJ30" i="281"/>
  <c r="BJ36" i="281" s="1"/>
  <c r="BJ38" i="281" s="1"/>
  <c r="BB20" i="288" l="1"/>
  <c r="BB21" i="288" s="1"/>
  <c r="BC18" i="288" s="1"/>
  <c r="BB50" i="288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Q11" i="287"/>
  <c r="BQ29" i="286"/>
  <c r="BQ30" i="286" s="1"/>
  <c r="BM61" i="281"/>
  <c r="BM84" i="281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Q23" i="287"/>
  <c r="BQ43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T23" i="287"/>
  <c r="BT43" i="287"/>
  <c r="BU20" i="287"/>
  <c r="BU23" i="287" s="1"/>
  <c r="BU11" i="287"/>
  <c r="BU29" i="286"/>
  <c r="BU30" i="286" s="1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W11" i="287"/>
  <c r="BW29" i="286"/>
  <c r="BW30" i="286" s="1"/>
  <c r="BW20" i="287"/>
  <c r="BW23" i="287" s="1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X20" i="287"/>
  <c r="BX23" i="287" s="1"/>
  <c r="BX11" i="287"/>
  <c r="BX29" i="286"/>
  <c r="BX30" i="286" s="1"/>
  <c r="BW43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CD20" i="287"/>
  <c r="CD23" i="287" s="1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CG20" i="287"/>
  <c r="CG23" i="287" s="1"/>
  <c r="CG11" i="287"/>
  <c r="CG29" i="286"/>
  <c r="CG30" i="286" s="1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CK23" i="287"/>
  <c r="CK43" i="287"/>
  <c r="CL20" i="287"/>
  <c r="CL23" i="287" s="1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CN23" i="287"/>
  <c r="CN43" i="287"/>
  <c r="CO20" i="287"/>
  <c r="CO23" i="287" s="1"/>
  <c r="CO11" i="287"/>
  <c r="CO29" i="286"/>
  <c r="CO30" i="286" s="1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CP20" i="287"/>
  <c r="CP23" i="287" s="1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CR20" i="287"/>
  <c r="CR23" i="287" s="1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S25" i="282"/>
  <c r="CS11" i="287"/>
  <c r="CS29" i="286"/>
  <c r="CS30" i="286" s="1"/>
  <c r="CR43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T23" i="287"/>
  <c r="CT43" i="287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V20" i="287"/>
  <c r="CV23" i="287" s="1"/>
  <c r="CV11" i="287"/>
  <c r="CV29" i="286"/>
  <c r="CV30" i="286" s="1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Z23" i="287"/>
  <c r="CZ43" i="287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DB11" i="287"/>
  <c r="DB29" i="286"/>
  <c r="DB30" i="286" s="1"/>
  <c r="DB20" i="287"/>
  <c r="DB23" i="287" s="1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DC23" i="287"/>
  <c r="DC43" i="287"/>
  <c r="DD20" i="287"/>
  <c r="DD23" i="287" s="1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DF23" i="287"/>
  <c r="DF43" i="287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DH20" i="287"/>
  <c r="DH23" i="287" s="1"/>
  <c r="DH11" i="287"/>
  <c r="DH29" i="286"/>
  <c r="DH30" i="286" s="1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DI23" i="287"/>
  <c r="DI43" i="287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DJ23" i="287"/>
  <c r="DJ43" i="287"/>
  <c r="DK11" i="287"/>
  <c r="DK29" i="286"/>
  <c r="DK30" i="286" s="1"/>
  <c r="DH30" i="281"/>
  <c r="DH36" i="281" s="1"/>
  <c r="DH38" i="281" s="1"/>
  <c r="DK20" i="287"/>
  <c r="DK23" i="287" s="1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DM20" i="287"/>
  <c r="DM23" i="287" s="1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DN20" i="287"/>
  <c r="DN23" i="287" s="1"/>
  <c r="DN11" i="287"/>
  <c r="DN29" i="286"/>
  <c r="DN30" i="286" s="1"/>
  <c r="DM43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DP20" i="287"/>
  <c r="DP23" i="287" s="1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DQ11" i="287"/>
  <c r="DQ29" i="286"/>
  <c r="DQ30" i="286" s="1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T11" i="287"/>
  <c r="DT29" i="286"/>
  <c r="DT30" i="286" s="1"/>
  <c r="DT20" i="287"/>
  <c r="DT23" i="287" s="1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V20" i="287"/>
  <c r="DV23" i="287" s="1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W25" i="282"/>
  <c r="DW11" i="287"/>
  <c r="DW29" i="286"/>
  <c r="DW30" i="286" s="1"/>
  <c r="DV43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L44" i="277"/>
  <c r="M31" i="277"/>
  <c r="K44" i="277"/>
  <c r="K39" i="277"/>
  <c r="L9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J43" i="277"/>
  <c r="L30" i="277"/>
  <c r="J17" i="277"/>
  <c r="L10" i="277"/>
  <c r="L17" i="277"/>
  <c r="K17" i="277"/>
  <c r="M43" i="277"/>
  <c r="J44" i="277"/>
  <c r="M17" i="277"/>
  <c r="L45" i="277"/>
  <c r="J18" i="277"/>
  <c r="M18" i="277"/>
  <c r="K40" i="277"/>
  <c r="M39" i="277"/>
  <c r="L43" i="277"/>
  <c r="J40" i="277"/>
  <c r="O43" i="277"/>
  <c r="N43" i="277"/>
  <c r="N9" i="277"/>
  <c r="O17" i="277"/>
  <c r="N18" i="277"/>
  <c r="N17" i="277"/>
  <c r="N44" i="277"/>
  <c r="O18" i="277"/>
  <c r="N10" i="277"/>
  <c r="O31" i="277"/>
  <c r="O9" i="277"/>
  <c r="O40" i="277"/>
  <c r="N40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9" i="277"/>
  <c r="K9" i="277"/>
  <c r="K11" i="277" s="1"/>
  <c r="P45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9" i="277"/>
  <c r="Q18" i="277"/>
  <c r="R18" i="277"/>
  <c r="Q17" i="277"/>
  <c r="Q39" i="277"/>
  <c r="R45" i="277"/>
  <c r="S40" i="277"/>
  <c r="S45" i="277"/>
  <c r="T40" i="277"/>
  <c r="S31" i="277"/>
  <c r="S10" i="277"/>
  <c r="S18" i="277"/>
  <c r="T39" i="277"/>
  <c r="T13" i="277"/>
  <c r="S43" i="277"/>
  <c r="S13" i="277"/>
  <c r="S17" i="277"/>
  <c r="T45" i="277"/>
  <c r="T9" i="277"/>
  <c r="T17" i="277"/>
  <c r="S9" i="277"/>
  <c r="S11" i="277" s="1"/>
  <c r="T43" i="277"/>
  <c r="T10" i="277"/>
  <c r="T44" i="277"/>
  <c r="T18" i="277"/>
  <c r="S44" i="277"/>
  <c r="S30" i="277"/>
  <c r="S39" i="277"/>
  <c r="V10" i="277"/>
  <c r="V43" i="277"/>
  <c r="V13" i="277"/>
  <c r="U13" i="277"/>
  <c r="U10" i="277"/>
  <c r="U43" i="277"/>
  <c r="U39" i="277"/>
  <c r="U45" i="277"/>
  <c r="V39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39" i="277"/>
  <c r="X43" i="277"/>
  <c r="W10" i="277"/>
  <c r="X45" i="277"/>
  <c r="W13" i="277"/>
  <c r="W45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40" i="277"/>
  <c r="X39" i="277"/>
  <c r="W17" i="277"/>
  <c r="X18" i="277"/>
  <c r="W9" i="277"/>
  <c r="Z17" i="277"/>
  <c r="Z44" i="277"/>
  <c r="Y40" i="277"/>
  <c r="Y45" i="277"/>
  <c r="Y44" i="277"/>
  <c r="Y39" i="277"/>
  <c r="Y13" i="277"/>
  <c r="Z39" i="277"/>
  <c r="Y9" i="277"/>
  <c r="Z43" i="277"/>
  <c r="Z45" i="277"/>
  <c r="Y18" i="277"/>
  <c r="Y17" i="277"/>
  <c r="Z10" i="277"/>
  <c r="Z18" i="277"/>
  <c r="Y43" i="277"/>
  <c r="Z9" i="277"/>
  <c r="AA43" i="277"/>
  <c r="AA17" i="277"/>
  <c r="AA13" i="277"/>
  <c r="AA9" i="277"/>
  <c r="AA45" i="277"/>
  <c r="AA10" i="277"/>
  <c r="AA39" i="277"/>
  <c r="AA44" i="277"/>
  <c r="AA40" i="277"/>
  <c r="AA18" i="277"/>
  <c r="AB17" i="277"/>
  <c r="AB40" i="277"/>
  <c r="AB45" i="277"/>
  <c r="AB43" i="277"/>
  <c r="AB9" i="277"/>
  <c r="AB13" i="277"/>
  <c r="AB39" i="277"/>
  <c r="AC13" i="277"/>
  <c r="AB44" i="277"/>
  <c r="AB18" i="277"/>
  <c r="AB10" i="277"/>
  <c r="AD43" i="277"/>
  <c r="AD39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D44" i="277"/>
  <c r="AD9" i="277"/>
  <c r="AE18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10" i="277"/>
  <c r="AG10" i="277"/>
  <c r="AF45" i="277"/>
  <c r="AF9" i="277"/>
  <c r="AF17" i="277"/>
  <c r="AF18" i="277"/>
  <c r="AG39" i="277"/>
  <c r="AG44" i="277"/>
  <c r="AG18" i="277"/>
  <c r="AG43" i="277"/>
  <c r="AG13" i="277"/>
  <c r="AG17" i="277"/>
  <c r="AG40" i="277"/>
  <c r="AG9" i="277"/>
  <c r="AG45" i="277"/>
  <c r="AH43" i="277"/>
  <c r="AH13" i="277"/>
  <c r="AH44" i="277"/>
  <c r="AH40" i="277"/>
  <c r="AI10" i="277"/>
  <c r="AH17" i="277"/>
  <c r="AH9" i="277"/>
  <c r="AI9" i="277"/>
  <c r="AH39" i="277"/>
  <c r="AH45" i="277"/>
  <c r="AI43" i="277"/>
  <c r="AH18" i="277"/>
  <c r="AH10" i="277"/>
  <c r="AI39" i="277"/>
  <c r="AI17" i="277"/>
  <c r="AI40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J18" i="277"/>
  <c r="AJ9" i="277"/>
  <c r="AJ39" i="277"/>
  <c r="AK40" i="277"/>
  <c r="AK45" i="277"/>
  <c r="AM13" i="277"/>
  <c r="AK9" i="277"/>
  <c r="AK43" i="277"/>
  <c r="AM40" i="277"/>
  <c r="AK39" i="277"/>
  <c r="AK10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M17" i="277"/>
  <c r="AM39" i="277"/>
  <c r="AL43" i="277"/>
  <c r="AL17" i="277"/>
  <c r="AN40" i="277"/>
  <c r="AL40" i="277"/>
  <c r="AL39" i="277"/>
  <c r="AM45" i="277"/>
  <c r="AM10" i="277"/>
  <c r="AL9" i="277"/>
  <c r="AN13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Q11" i="277"/>
  <c r="M11" i="277"/>
  <c r="M14" i="277" s="1"/>
  <c r="X14" i="277"/>
  <c r="K14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P11" i="277"/>
  <c r="P14" i="277" s="1"/>
  <c r="O11" i="277"/>
  <c r="O14" i="277" s="1"/>
  <c r="N11" i="277"/>
  <c r="N14" i="277" s="1"/>
  <c r="H39" i="277"/>
  <c r="H13" i="277"/>
  <c r="AY30" i="265"/>
  <c r="AY62" i="281"/>
  <c r="AY63" i="281" s="1"/>
  <c r="AM11" i="277"/>
  <c r="AM14" i="277" s="1"/>
  <c r="H40" i="277"/>
  <c r="H18" i="277"/>
  <c r="H44" i="277"/>
  <c r="H17" i="277"/>
  <c r="H4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H14" i="277"/>
  <c r="T30" i="277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BA52" i="281"/>
  <c r="BA53" i="281" s="1"/>
  <c r="BB114" i="281"/>
  <c r="BB31" i="265" s="1"/>
  <c r="BB123" i="281"/>
  <c r="BB124" i="281" s="1"/>
  <c r="DO11" i="288" l="1"/>
  <c r="DO13" i="288" s="1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BC112" i="281"/>
  <c r="BC113" i="281" s="1"/>
  <c r="BA64" i="265"/>
  <c r="BB60" i="281"/>
  <c r="DP20" i="288" l="1"/>
  <c r="DP21" i="288" s="1"/>
  <c r="DQ18" i="288" s="1"/>
  <c r="DQ11" i="288" s="1"/>
  <c r="DQ13" i="288" s="1"/>
  <c r="DP50" i="288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BB30" i="265"/>
  <c r="BB62" i="281"/>
  <c r="BB63" i="281" s="1"/>
  <c r="BC69" i="265"/>
  <c r="BD121" i="281"/>
  <c r="DR20" i="288" l="1"/>
  <c r="DR21" i="288" s="1"/>
  <c r="DS18" i="288" s="1"/>
  <c r="DR50" i="288"/>
  <c r="BD112" i="281"/>
  <c r="BD113" i="281" s="1"/>
  <c r="BB64" i="265"/>
  <c r="BC60" i="281"/>
  <c r="DS11" i="288" l="1"/>
  <c r="DS13" i="288" s="1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BE112" i="281"/>
  <c r="BE113" i="281" s="1"/>
  <c r="BC64" i="265"/>
  <c r="BD60" i="281"/>
  <c r="V69" i="277"/>
  <c r="DU20" i="288" l="1"/>
  <c r="DU21" i="288" s="1"/>
  <c r="DV18" i="288" s="1"/>
  <c r="DV11" i="288" s="1"/>
  <c r="DV13" i="288" s="1"/>
  <c r="DU50" i="288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U30" i="277"/>
  <c r="DW20" i="288" l="1"/>
  <c r="DW21" i="288" s="1"/>
  <c r="DX18" i="288" s="1"/>
  <c r="DX11" i="288" s="1"/>
  <c r="DX13" i="288" s="1"/>
  <c r="DW50" i="288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BE64" i="265"/>
  <c r="BF60" i="281"/>
  <c r="BG112" i="281"/>
  <c r="BG113" i="281" s="1"/>
  <c r="DZ20" i="288" l="1"/>
  <c r="DZ21" i="288" s="1"/>
  <c r="EA18" i="288" s="1"/>
  <c r="EA11" i="288" s="1"/>
  <c r="EA13" i="288" s="1"/>
  <c r="DZ50" i="288"/>
  <c r="BF52" i="281"/>
  <c r="BF53" i="281" s="1"/>
  <c r="BG123" i="281"/>
  <c r="BG124" i="281" s="1"/>
  <c r="BG114" i="281"/>
  <c r="BG31" i="265" s="1"/>
  <c r="EA20" i="288" l="1"/>
  <c r="EA21" i="288" s="1"/>
  <c r="EA50" i="288"/>
  <c r="H13" i="288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G52" i="281" l="1"/>
  <c r="BG53" i="281" s="1"/>
  <c r="BH114" i="281"/>
  <c r="BH31" i="265" s="1"/>
  <c r="BH123" i="281"/>
  <c r="BH124" i="281" s="1"/>
  <c r="BH69" i="265" l="1"/>
  <c r="BI121" i="281"/>
  <c r="BG30" i="265"/>
  <c r="BG62" i="281"/>
  <c r="BG63" i="281" s="1"/>
  <c r="BG64" i="265" l="1"/>
  <c r="BH60" i="281"/>
  <c r="BI112" i="281"/>
  <c r="BI113" i="281" s="1"/>
  <c r="W69" i="277"/>
  <c r="BH52" i="281" l="1"/>
  <c r="BH53" i="281" s="1"/>
  <c r="BI123" i="281"/>
  <c r="BI124" i="281" s="1"/>
  <c r="BI114" i="281"/>
  <c r="BI31" i="265" s="1"/>
  <c r="BI69" i="265" l="1"/>
  <c r="BJ121" i="281"/>
  <c r="BH30" i="265"/>
  <c r="BH62" i="281"/>
  <c r="BH63" i="281" s="1"/>
  <c r="V30" i="277" l="1"/>
  <c r="BJ112" i="281"/>
  <c r="BJ113" i="281" s="1"/>
  <c r="BH64" i="265"/>
  <c r="W64" i="277" s="1"/>
  <c r="BI60" i="281"/>
  <c r="BI52" i="281" l="1"/>
  <c r="BI53" i="281" s="1"/>
  <c r="BJ114" i="281"/>
  <c r="BJ31" i="265" s="1"/>
  <c r="BJ123" i="281"/>
  <c r="BJ124" i="281" s="1"/>
  <c r="BJ69" i="265" l="1"/>
  <c r="BK121" i="281"/>
  <c r="BI30" i="265"/>
  <c r="BI62" i="281"/>
  <c r="BI63" i="281" s="1"/>
  <c r="BI64" i="265" l="1"/>
  <c r="BJ60" i="281"/>
  <c r="BK112" i="281"/>
  <c r="BK113" i="281" s="1"/>
  <c r="BJ52" i="281" l="1"/>
  <c r="BJ53" i="281" s="1"/>
  <c r="BK123" i="281"/>
  <c r="BK124" i="281" s="1"/>
  <c r="BK114" i="281"/>
  <c r="BK31" i="265" s="1"/>
  <c r="BK69" i="265" l="1"/>
  <c r="BL121" i="281"/>
  <c r="BJ30" i="265"/>
  <c r="BJ62" i="281"/>
  <c r="BJ63" i="281" s="1"/>
  <c r="BJ64" i="265" l="1"/>
  <c r="BK60" i="281"/>
  <c r="BL112" i="281"/>
  <c r="BL113" i="281" s="1"/>
  <c r="BK52" i="281" l="1"/>
  <c r="BK53" i="281" s="1"/>
  <c r="BL114" i="281"/>
  <c r="BL31" i="265" s="1"/>
  <c r="BL123" i="281"/>
  <c r="BL124" i="281" s="1"/>
  <c r="BL69" i="265" l="1"/>
  <c r="BM121" i="281"/>
  <c r="BK30" i="265"/>
  <c r="BK62" i="281"/>
  <c r="BK63" i="281" s="1"/>
  <c r="BK64" i="265" l="1"/>
  <c r="BL60" i="281"/>
  <c r="BM112" i="281"/>
  <c r="BM113" i="281" s="1"/>
  <c r="X69" i="277"/>
  <c r="BL52" i="281" l="1"/>
  <c r="BL53" i="281" s="1"/>
  <c r="BM123" i="281"/>
  <c r="BM124" i="281" s="1"/>
  <c r="BM114" i="281"/>
  <c r="BM31" i="265" s="1"/>
  <c r="BM69" i="265" l="1"/>
  <c r="BN121" i="281"/>
  <c r="BL30" i="265"/>
  <c r="BL62" i="281"/>
  <c r="BL63" i="281" s="1"/>
  <c r="BL64" i="265" l="1"/>
  <c r="X64" i="277" s="1"/>
  <c r="BM60" i="281"/>
  <c r="BN112" i="281"/>
  <c r="BN113" i="281" s="1"/>
  <c r="W30" i="277"/>
  <c r="BM52" i="281" l="1"/>
  <c r="BM53" i="281" s="1"/>
  <c r="BN114" i="281"/>
  <c r="BN31" i="265" s="1"/>
  <c r="BN123" i="281"/>
  <c r="BN124" i="281" s="1"/>
  <c r="BN69" i="265" l="1"/>
  <c r="BO121" i="281"/>
  <c r="BM30" i="265"/>
  <c r="BM62" i="281"/>
  <c r="BM63" i="281" s="1"/>
  <c r="BM64" i="265" l="1"/>
  <c r="BN60" i="281"/>
  <c r="BO112" i="281"/>
  <c r="BO113" i="281" s="1"/>
  <c r="BN52" i="281" l="1"/>
  <c r="BN53" i="281" s="1"/>
  <c r="BO123" i="281"/>
  <c r="BO124" i="281" s="1"/>
  <c r="BO114" i="281"/>
  <c r="BO31" i="265" s="1"/>
  <c r="BO69" i="265" l="1"/>
  <c r="BP121" i="281"/>
  <c r="BN30" i="265"/>
  <c r="BN62" i="281"/>
  <c r="BN63" i="281" s="1"/>
  <c r="BN64" i="265" l="1"/>
  <c r="BO60" i="281"/>
  <c r="BP112" i="281"/>
  <c r="BP113" i="281" s="1"/>
  <c r="BO52" i="281" l="1"/>
  <c r="BO53" i="281" s="1"/>
  <c r="BP114" i="281"/>
  <c r="BP31" i="265" s="1"/>
  <c r="BP123" i="281"/>
  <c r="BP124" i="281" s="1"/>
  <c r="BP69" i="265" l="1"/>
  <c r="BQ121" i="281"/>
  <c r="BO30" i="265"/>
  <c r="BO62" i="281"/>
  <c r="BO63" i="281" s="1"/>
  <c r="Y69" i="277" l="1"/>
  <c r="BO64" i="265"/>
  <c r="BP60" i="281"/>
  <c r="BQ112" i="281"/>
  <c r="BQ113" i="281" s="1"/>
  <c r="BP52" i="281" l="1"/>
  <c r="BP53" i="281" s="1"/>
  <c r="BQ123" i="281"/>
  <c r="BQ124" i="281" s="1"/>
  <c r="BQ114" i="281"/>
  <c r="BQ31" i="265" s="1"/>
  <c r="BQ69" i="265" l="1"/>
  <c r="BR121" i="281"/>
  <c r="BP30" i="265"/>
  <c r="BP62" i="281"/>
  <c r="BP63" i="281" s="1"/>
  <c r="X30" i="277" l="1"/>
  <c r="BP64" i="265"/>
  <c r="Y64" i="277" s="1"/>
  <c r="BQ60" i="281"/>
  <c r="BR112" i="281"/>
  <c r="BR113" i="281" s="1"/>
  <c r="BQ52" i="281" l="1"/>
  <c r="BQ53" i="281" s="1"/>
  <c r="BR114" i="281"/>
  <c r="BR31" i="265" s="1"/>
  <c r="BR123" i="281"/>
  <c r="BR124" i="281" s="1"/>
  <c r="BQ30" i="265" l="1"/>
  <c r="BQ62" i="281"/>
  <c r="BQ63" i="281" s="1"/>
  <c r="BR69" i="265"/>
  <c r="BS121" i="281"/>
  <c r="BS112" i="281" l="1"/>
  <c r="BS113" i="281" s="1"/>
  <c r="BQ64" i="265"/>
  <c r="BR60" i="281"/>
  <c r="BR52" i="281" l="1"/>
  <c r="BR53" i="281" s="1"/>
  <c r="BS123" i="281"/>
  <c r="BS124" i="281" s="1"/>
  <c r="BS114" i="281"/>
  <c r="BS31" i="265" s="1"/>
  <c r="BS69" i="265" l="1"/>
  <c r="BT121" i="281"/>
  <c r="BR30" i="265"/>
  <c r="BR62" i="281"/>
  <c r="BR63" i="281" s="1"/>
  <c r="BT112" i="281" l="1"/>
  <c r="BT113" i="281" s="1"/>
  <c r="BR64" i="265"/>
  <c r="BS60" i="281"/>
  <c r="BS52" i="281" l="1"/>
  <c r="BS53" i="281" s="1"/>
  <c r="BT114" i="281"/>
  <c r="BT31" i="265" s="1"/>
  <c r="BT123" i="281"/>
  <c r="BT124" i="281" s="1"/>
  <c r="BT69" i="265" l="1"/>
  <c r="BU121" i="281"/>
  <c r="BS30" i="265"/>
  <c r="BS62" i="281"/>
  <c r="BS63" i="281" s="1"/>
  <c r="BS64" i="265" l="1"/>
  <c r="BT60" i="281"/>
  <c r="BU112" i="281"/>
  <c r="BU113" i="281" s="1"/>
  <c r="Z69" i="277"/>
  <c r="BT52" i="281" l="1"/>
  <c r="BT53" i="281" s="1"/>
  <c r="BU123" i="281"/>
  <c r="BU124" i="281" s="1"/>
  <c r="BU114" i="281"/>
  <c r="BU31" i="265" s="1"/>
  <c r="BU69" i="265" l="1"/>
  <c r="BV121" i="281"/>
  <c r="BT30" i="265"/>
  <c r="BT62" i="281"/>
  <c r="BT63" i="281" s="1"/>
  <c r="BT64" i="265" l="1"/>
  <c r="Z64" i="277" s="1"/>
  <c r="BU60" i="281"/>
  <c r="BV112" i="281"/>
  <c r="BV113" i="281" s="1"/>
  <c r="Y30" i="277"/>
  <c r="BU52" i="281" l="1"/>
  <c r="BU53" i="281" s="1"/>
  <c r="BV114" i="281"/>
  <c r="BV31" i="265" s="1"/>
  <c r="BV123" i="281"/>
  <c r="BV124" i="281" s="1"/>
  <c r="BV69" i="265" l="1"/>
  <c r="BW121" i="281"/>
  <c r="BU30" i="265"/>
  <c r="BU62" i="281"/>
  <c r="BU63" i="281" s="1"/>
  <c r="BU64" i="265" l="1"/>
  <c r="BV60" i="281"/>
  <c r="BW112" i="281"/>
  <c r="BW113" i="281" s="1"/>
  <c r="BV52" i="281" l="1"/>
  <c r="BV53" i="281" s="1"/>
  <c r="BW123" i="281"/>
  <c r="BW124" i="281" s="1"/>
  <c r="BW114" i="281"/>
  <c r="BW31" i="265" s="1"/>
  <c r="BW69" i="265" l="1"/>
  <c r="BX121" i="281"/>
  <c r="BV30" i="265"/>
  <c r="BV62" i="281"/>
  <c r="BV63" i="281" s="1"/>
  <c r="BV64" i="265" l="1"/>
  <c r="BW60" i="281"/>
  <c r="BX112" i="281"/>
  <c r="BX113" i="281" s="1"/>
  <c r="BW52" i="281" l="1"/>
  <c r="BW53" i="281" s="1"/>
  <c r="BX114" i="281"/>
  <c r="BX31" i="265" s="1"/>
  <c r="BX123" i="281"/>
  <c r="BX124" i="281" s="1"/>
  <c r="BX69" i="265" l="1"/>
  <c r="BY121" i="281"/>
  <c r="BW30" i="265"/>
  <c r="BW62" i="281"/>
  <c r="BW63" i="281" s="1"/>
  <c r="BW64" i="265" l="1"/>
  <c r="BX60" i="281"/>
  <c r="BY112" i="281"/>
  <c r="BY113" i="281" s="1"/>
  <c r="AA69" i="277"/>
  <c r="BX52" i="281" l="1"/>
  <c r="BX53" i="281" s="1"/>
  <c r="BY123" i="281"/>
  <c r="BY124" i="281" s="1"/>
  <c r="BY114" i="281"/>
  <c r="BY31" i="265" s="1"/>
  <c r="BY69" i="265" l="1"/>
  <c r="BZ121" i="281"/>
  <c r="BX30" i="265"/>
  <c r="BX62" i="281"/>
  <c r="BX63" i="281" s="1"/>
  <c r="BX64" i="265" l="1"/>
  <c r="AA64" i="277" s="1"/>
  <c r="BY60" i="281"/>
  <c r="BZ112" i="281"/>
  <c r="BZ113" i="281" s="1"/>
  <c r="Z30" i="277"/>
  <c r="BY52" i="281" l="1"/>
  <c r="BY53" i="281" s="1"/>
  <c r="BZ114" i="281"/>
  <c r="BZ31" i="265" s="1"/>
  <c r="BZ123" i="281"/>
  <c r="BZ124" i="281" s="1"/>
  <c r="BZ69" i="265" l="1"/>
  <c r="CA121" i="281"/>
  <c r="BY30" i="265"/>
  <c r="BY62" i="281"/>
  <c r="BY63" i="281" s="1"/>
  <c r="BY64" i="265" l="1"/>
  <c r="BZ60" i="281"/>
  <c r="CA112" i="281"/>
  <c r="CA113" i="281" s="1"/>
  <c r="BZ52" i="281" l="1"/>
  <c r="BZ53" i="281" s="1"/>
  <c r="CA123" i="281"/>
  <c r="CA124" i="281" s="1"/>
  <c r="CA114" i="281"/>
  <c r="CA31" i="265" s="1"/>
  <c r="CA69" i="265" l="1"/>
  <c r="CB121" i="281"/>
  <c r="BZ30" i="265"/>
  <c r="BZ62" i="281"/>
  <c r="BZ63" i="281" s="1"/>
  <c r="BZ64" i="265" l="1"/>
  <c r="CA60" i="281"/>
  <c r="CB112" i="281"/>
  <c r="CB113" i="281" s="1"/>
  <c r="CA52" i="281" l="1"/>
  <c r="CA53" i="281" s="1"/>
  <c r="CB114" i="281"/>
  <c r="CB31" i="265" s="1"/>
  <c r="CB123" i="281"/>
  <c r="CB124" i="281" s="1"/>
  <c r="CB69" i="265" l="1"/>
  <c r="CC121" i="281"/>
  <c r="CA30" i="265"/>
  <c r="CA62" i="281"/>
  <c r="CA63" i="281" s="1"/>
  <c r="CC112" i="281" l="1"/>
  <c r="CC113" i="281" s="1"/>
  <c r="CA64" i="265"/>
  <c r="CB60" i="281"/>
  <c r="AB69" i="277"/>
  <c r="CB52" i="281" l="1"/>
  <c r="CB53" i="281" s="1"/>
  <c r="CC123" i="281"/>
  <c r="CC124" i="281" s="1"/>
  <c r="CC114" i="281"/>
  <c r="CC31" i="265" s="1"/>
  <c r="CC69" i="265" l="1"/>
  <c r="CD121" i="281"/>
  <c r="CB30" i="265"/>
  <c r="CB62" i="281"/>
  <c r="CB63" i="281" s="1"/>
  <c r="CB64" i="265" l="1"/>
  <c r="AB64" i="277" s="1"/>
  <c r="CC60" i="281"/>
  <c r="AA30" i="277"/>
  <c r="CD112" i="281"/>
  <c r="CD113" i="281" s="1"/>
  <c r="CD114" i="281" l="1"/>
  <c r="CD31" i="265" s="1"/>
  <c r="CD123" i="281"/>
  <c r="CD124" i="281" s="1"/>
  <c r="CC52" i="281"/>
  <c r="CC53" i="281" s="1"/>
  <c r="CC30" i="265" l="1"/>
  <c r="CC62" i="281"/>
  <c r="CC63" i="281" s="1"/>
  <c r="CD69" i="265"/>
  <c r="CE121" i="281"/>
  <c r="CE112" i="281" l="1"/>
  <c r="CE113" i="281" s="1"/>
  <c r="CC64" i="265"/>
  <c r="CD60" i="281"/>
  <c r="CD52" i="281" l="1"/>
  <c r="CD53" i="281" s="1"/>
  <c r="CE123" i="281"/>
  <c r="CE124" i="281" s="1"/>
  <c r="CE114" i="281"/>
  <c r="CE31" i="265" s="1"/>
  <c r="CE69" i="265" l="1"/>
  <c r="CF121" i="281"/>
  <c r="CD30" i="265"/>
  <c r="CD62" i="281"/>
  <c r="CD63" i="281" s="1"/>
  <c r="CD64" i="265" l="1"/>
  <c r="CE60" i="281"/>
  <c r="CF112" i="281"/>
  <c r="CF113" i="281" s="1"/>
  <c r="CE52" i="281" l="1"/>
  <c r="CE53" i="281" s="1"/>
  <c r="CF114" i="281"/>
  <c r="CF31" i="265" s="1"/>
  <c r="CF123" i="281"/>
  <c r="CF124" i="281" s="1"/>
  <c r="CF69" i="265" l="1"/>
  <c r="CG121" i="281"/>
  <c r="CE30" i="265"/>
  <c r="CE62" i="281"/>
  <c r="CE63" i="281" s="1"/>
  <c r="CE64" i="265" l="1"/>
  <c r="CF60" i="281"/>
  <c r="CG112" i="281"/>
  <c r="CG113" i="281" s="1"/>
  <c r="AC69" i="277"/>
  <c r="CF52" i="281" l="1"/>
  <c r="CF53" i="281" s="1"/>
  <c r="CG123" i="281"/>
  <c r="CG124" i="281" s="1"/>
  <c r="CG114" i="281"/>
  <c r="CG31" i="265" s="1"/>
  <c r="CG69" i="265" l="1"/>
  <c r="CH121" i="281"/>
  <c r="CF30" i="265"/>
  <c r="CF62" i="281"/>
  <c r="CF63" i="281" s="1"/>
  <c r="CF64" i="265" l="1"/>
  <c r="AC64" i="277" s="1"/>
  <c r="CG60" i="281"/>
  <c r="CH112" i="281"/>
  <c r="CH113" i="281" s="1"/>
  <c r="AB30" i="277"/>
  <c r="CH114" i="281" l="1"/>
  <c r="CH31" i="265" s="1"/>
  <c r="CH123" i="281"/>
  <c r="CH124" i="281" s="1"/>
  <c r="CG52" i="281"/>
  <c r="CG53" i="281" s="1"/>
  <c r="CG30" i="265" l="1"/>
  <c r="CG62" i="281"/>
  <c r="CG63" i="281" s="1"/>
  <c r="CH69" i="265"/>
  <c r="CI121" i="281"/>
  <c r="CI112" i="281" l="1"/>
  <c r="CI113" i="281" s="1"/>
  <c r="CG64" i="265"/>
  <c r="CH60" i="281"/>
  <c r="CH52" i="281" l="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CH64" i="265" l="1"/>
  <c r="CI60" i="281"/>
  <c r="CJ112" i="281"/>
  <c r="CJ113" i="281" s="1"/>
  <c r="CI52" i="281" l="1"/>
  <c r="CI53" i="281" s="1"/>
  <c r="CJ114" i="281"/>
  <c r="CJ31" i="265" s="1"/>
  <c r="CJ123" i="281"/>
  <c r="CJ124" i="281" s="1"/>
  <c r="CJ69" i="265" l="1"/>
  <c r="CK121" i="281"/>
  <c r="CI30" i="265"/>
  <c r="CI62" i="281"/>
  <c r="CI63" i="281" s="1"/>
  <c r="AD69" i="277" l="1"/>
  <c r="CI64" i="265"/>
  <c r="CJ60" i="281"/>
  <c r="CK112" i="281"/>
  <c r="CK113" i="281" s="1"/>
  <c r="CJ52" i="281" l="1"/>
  <c r="CJ53" i="281" s="1"/>
  <c r="CK123" i="281"/>
  <c r="CK124" i="281" s="1"/>
  <c r="CK114" i="281"/>
  <c r="CK31" i="265" s="1"/>
  <c r="CJ30" i="265" l="1"/>
  <c r="CJ62" i="281"/>
  <c r="CJ63" i="281" s="1"/>
  <c r="CK69" i="265"/>
  <c r="CL121" i="281"/>
  <c r="CL112" i="281" l="1"/>
  <c r="CL113" i="281" s="1"/>
  <c r="CJ64" i="265"/>
  <c r="AD64" i="277" s="1"/>
  <c r="CK60" i="281"/>
  <c r="AC30" i="277"/>
  <c r="CK52" i="281" l="1"/>
  <c r="CK53" i="281" s="1"/>
  <c r="CL114" i="281"/>
  <c r="CL31" i="265" s="1"/>
  <c r="CL123" i="281"/>
  <c r="CL124" i="281" s="1"/>
  <c r="CL69" i="265" l="1"/>
  <c r="CM121" i="281"/>
  <c r="CK30" i="265"/>
  <c r="CK62" i="281"/>
  <c r="CK63" i="281" s="1"/>
  <c r="CM112" i="281" l="1"/>
  <c r="CM113" i="281" s="1"/>
  <c r="CK64" i="265"/>
  <c r="CL60" i="281"/>
  <c r="CL52" i="281" l="1"/>
  <c r="CL53" i="281" s="1"/>
  <c r="CM123" i="281"/>
  <c r="CM124" i="281" s="1"/>
  <c r="CM114" i="281"/>
  <c r="CM31" i="265" s="1"/>
  <c r="CM69" i="265" l="1"/>
  <c r="CN121" i="281"/>
  <c r="CL30" i="265"/>
  <c r="CL62" i="281"/>
  <c r="CL63" i="281" s="1"/>
  <c r="CL64" i="265" l="1"/>
  <c r="CM60" i="281"/>
  <c r="CN112" i="281"/>
  <c r="CN113" i="281" s="1"/>
  <c r="CM52" i="281" l="1"/>
  <c r="CM53" i="281" s="1"/>
  <c r="CN114" i="281"/>
  <c r="CN31" i="265" s="1"/>
  <c r="CN123" i="281"/>
  <c r="CN124" i="281" s="1"/>
  <c r="CN69" i="265" l="1"/>
  <c r="CO121" i="281"/>
  <c r="CM30" i="265"/>
  <c r="CM62" i="281"/>
  <c r="CM63" i="281" s="1"/>
  <c r="CM64" i="265" l="1"/>
  <c r="CN60" i="281"/>
  <c r="CO112" i="281"/>
  <c r="CO113" i="281" s="1"/>
  <c r="AE69" i="277"/>
  <c r="CN52" i="281" l="1"/>
  <c r="CN53" i="281" s="1"/>
  <c r="CO123" i="281"/>
  <c r="CO124" i="281" s="1"/>
  <c r="CO114" i="281"/>
  <c r="CO31" i="265" s="1"/>
  <c r="CO69" i="265" l="1"/>
  <c r="CP121" i="281"/>
  <c r="CN30" i="265"/>
  <c r="CN62" i="281"/>
  <c r="CN63" i="281" s="1"/>
  <c r="CN64" i="265" l="1"/>
  <c r="AE64" i="277" s="1"/>
  <c r="CO60" i="281"/>
  <c r="CP112" i="281"/>
  <c r="CP113" i="281" s="1"/>
  <c r="AD30" i="277"/>
  <c r="CO52" i="281" l="1"/>
  <c r="CO53" i="281" s="1"/>
  <c r="CP114" i="281"/>
  <c r="CP31" i="265" s="1"/>
  <c r="CP123" i="281"/>
  <c r="CP124" i="281" s="1"/>
  <c r="CP69" i="265" l="1"/>
  <c r="CQ121" i="281"/>
  <c r="CO30" i="265"/>
  <c r="CO62" i="281"/>
  <c r="CO63" i="281" s="1"/>
  <c r="CO64" i="265" l="1"/>
  <c r="CP60" i="281"/>
  <c r="CQ112" i="281"/>
  <c r="CQ113" i="281" s="1"/>
  <c r="CP52" i="281" l="1"/>
  <c r="CP53" i="281" s="1"/>
  <c r="CQ123" i="281"/>
  <c r="CQ124" i="281" s="1"/>
  <c r="CQ114" i="281"/>
  <c r="CQ31" i="265" s="1"/>
  <c r="CQ69" i="265" l="1"/>
  <c r="CR121" i="281"/>
  <c r="CP30" i="265"/>
  <c r="CP62" i="281"/>
  <c r="CP63" i="281" s="1"/>
  <c r="CP64" i="265" l="1"/>
  <c r="CQ60" i="281"/>
  <c r="CR112" i="281"/>
  <c r="CR113" i="281" s="1"/>
  <c r="CQ52" i="281" l="1"/>
  <c r="CQ53" i="281" s="1"/>
  <c r="CR114" i="281"/>
  <c r="CR31" i="265" s="1"/>
  <c r="CR123" i="281"/>
  <c r="CR124" i="281" s="1"/>
  <c r="CR69" i="265" l="1"/>
  <c r="CS121" i="281"/>
  <c r="CQ30" i="265"/>
  <c r="CQ62" i="281"/>
  <c r="CQ63" i="281" s="1"/>
  <c r="CQ64" i="265" l="1"/>
  <c r="CR60" i="281"/>
  <c r="CS112" i="281"/>
  <c r="CS113" i="281" s="1"/>
  <c r="AF69" i="277"/>
  <c r="CR52" i="281" l="1"/>
  <c r="CR53" i="281" s="1"/>
  <c r="CS123" i="281"/>
  <c r="CS124" i="281" s="1"/>
  <c r="CS114" i="281"/>
  <c r="CS31" i="265" s="1"/>
  <c r="CS69" i="265" l="1"/>
  <c r="CT121" i="281"/>
  <c r="CR30" i="265"/>
  <c r="CR62" i="281"/>
  <c r="CR63" i="281" s="1"/>
  <c r="CR64" i="265" l="1"/>
  <c r="AF64" i="277" s="1"/>
  <c r="CS60" i="281"/>
  <c r="AE30" i="277"/>
  <c r="CT112" i="281"/>
  <c r="CT113" i="281" s="1"/>
  <c r="CS52" i="281" l="1"/>
  <c r="CS53" i="281" s="1"/>
  <c r="CT114" i="281"/>
  <c r="CT31" i="265" s="1"/>
  <c r="CT123" i="281"/>
  <c r="CT124" i="281" s="1"/>
  <c r="CS30" i="265" l="1"/>
  <c r="CS62" i="281"/>
  <c r="CS63" i="281" s="1"/>
  <c r="CT69" i="265"/>
  <c r="CU121" i="281"/>
  <c r="CU112" i="281" l="1"/>
  <c r="CU113" i="281" s="1"/>
  <c r="CS64" i="265"/>
  <c r="CT60" i="281"/>
  <c r="CT52" i="281" l="1"/>
  <c r="CT53" i="281" s="1"/>
  <c r="CU123" i="281"/>
  <c r="CU124" i="281" s="1"/>
  <c r="CU114" i="281"/>
  <c r="CU31" i="265" s="1"/>
  <c r="CU69" i="265" l="1"/>
  <c r="CV121" i="281"/>
  <c r="CT30" i="265"/>
  <c r="CT62" i="281"/>
  <c r="CT63" i="281" s="1"/>
  <c r="CT64" i="265" l="1"/>
  <c r="CU60" i="281"/>
  <c r="CV112" i="281"/>
  <c r="CV113" i="281" s="1"/>
  <c r="CU52" i="281" l="1"/>
  <c r="CU53" i="281" s="1"/>
  <c r="CV114" i="281"/>
  <c r="CV31" i="265" s="1"/>
  <c r="CV123" i="281"/>
  <c r="CV124" i="281" s="1"/>
  <c r="CV69" i="265" l="1"/>
  <c r="CW121" i="281"/>
  <c r="CU30" i="265"/>
  <c r="CU62" i="281"/>
  <c r="CU63" i="281" s="1"/>
  <c r="CU64" i="265" l="1"/>
  <c r="CV60" i="281"/>
  <c r="CW112" i="281"/>
  <c r="CW113" i="281" s="1"/>
  <c r="AG69" i="277"/>
  <c r="CV52" i="281" l="1"/>
  <c r="CV53" i="281" s="1"/>
  <c r="CW123" i="281"/>
  <c r="CW124" i="281" s="1"/>
  <c r="CW114" i="281"/>
  <c r="CW31" i="265" s="1"/>
  <c r="CW69" i="265" l="1"/>
  <c r="CX121" i="281"/>
  <c r="CV30" i="265"/>
  <c r="CV62" i="281"/>
  <c r="CV63" i="281" s="1"/>
  <c r="CV64" i="265" l="1"/>
  <c r="AG64" i="277" s="1"/>
  <c r="CW60" i="281"/>
  <c r="CX112" i="281"/>
  <c r="CX113" i="281" s="1"/>
  <c r="AF30" i="277"/>
  <c r="CW52" i="281" l="1"/>
  <c r="CW53" i="281" s="1"/>
  <c r="CX114" i="281"/>
  <c r="CX31" i="265" s="1"/>
  <c r="CX123" i="281"/>
  <c r="CX124" i="281" s="1"/>
  <c r="CX69" i="265" l="1"/>
  <c r="CY121" i="281"/>
  <c r="CW30" i="265"/>
  <c r="CW62" i="281"/>
  <c r="CW63" i="281" s="1"/>
  <c r="CW64" i="265" l="1"/>
  <c r="CX60" i="281"/>
  <c r="CY112" i="281"/>
  <c r="CY113" i="281" s="1"/>
  <c r="CX52" i="281" l="1"/>
  <c r="CX53" i="281" s="1"/>
  <c r="CY123" i="281"/>
  <c r="CY124" i="281" s="1"/>
  <c r="CY114" i="281"/>
  <c r="CY31" i="265" s="1"/>
  <c r="CY69" i="265" l="1"/>
  <c r="CZ121" i="281"/>
  <c r="CX30" i="265"/>
  <c r="CX62" i="281"/>
  <c r="CX63" i="281" s="1"/>
  <c r="CX64" i="265" l="1"/>
  <c r="CY60" i="281"/>
  <c r="CZ112" i="281"/>
  <c r="CZ113" i="281" s="1"/>
  <c r="CY52" i="281" l="1"/>
  <c r="CY53" i="281" s="1"/>
  <c r="CZ114" i="281"/>
  <c r="CZ31" i="265" s="1"/>
  <c r="CZ123" i="281"/>
  <c r="CZ124" i="281" s="1"/>
  <c r="CZ69" i="265" l="1"/>
  <c r="DA121" i="281"/>
  <c r="CY30" i="265"/>
  <c r="CY62" i="281"/>
  <c r="CY63" i="281" s="1"/>
  <c r="CY64" i="265" l="1"/>
  <c r="CZ60" i="281"/>
  <c r="DA112" i="281"/>
  <c r="DA113" i="281" s="1"/>
  <c r="AH69" i="277"/>
  <c r="CZ52" i="281" l="1"/>
  <c r="CZ53" i="281" s="1"/>
  <c r="DA123" i="281"/>
  <c r="DA124" i="281" s="1"/>
  <c r="DA114" i="281"/>
  <c r="DA31" i="265" s="1"/>
  <c r="DA69" i="265" l="1"/>
  <c r="DB121" i="281"/>
  <c r="CZ30" i="265"/>
  <c r="CZ62" i="281"/>
  <c r="CZ63" i="281" s="1"/>
  <c r="CZ64" i="265" l="1"/>
  <c r="AH64" i="277" s="1"/>
  <c r="DA60" i="281"/>
  <c r="DB112" i="281"/>
  <c r="DB113" i="281" s="1"/>
  <c r="AG30" i="277"/>
  <c r="DA52" i="281" l="1"/>
  <c r="DA53" i="281" s="1"/>
  <c r="DB114" i="281"/>
  <c r="DB31" i="265" s="1"/>
  <c r="DB123" i="281"/>
  <c r="DB124" i="281" s="1"/>
  <c r="DB69" i="265" l="1"/>
  <c r="DC121" i="281"/>
  <c r="DA30" i="265"/>
  <c r="DA62" i="281"/>
  <c r="DA63" i="281" s="1"/>
  <c r="DA64" i="265" l="1"/>
  <c r="DB60" i="281"/>
  <c r="DC112" i="281"/>
  <c r="DC113" i="281" s="1"/>
  <c r="DB52" i="281" l="1"/>
  <c r="DB53" i="281" s="1"/>
  <c r="DC123" i="281"/>
  <c r="DC124" i="281" s="1"/>
  <c r="DC114" i="281"/>
  <c r="DC31" i="265" s="1"/>
  <c r="DC69" i="265" l="1"/>
  <c r="DD121" i="281"/>
  <c r="DB30" i="265"/>
  <c r="DB62" i="281"/>
  <c r="DB63" i="281" s="1"/>
  <c r="DB64" i="265" l="1"/>
  <c r="DC60" i="281"/>
  <c r="DD112" i="281"/>
  <c r="DD113" i="281" s="1"/>
  <c r="DC52" i="281" l="1"/>
  <c r="DC53" i="281" s="1"/>
  <c r="DD114" i="281"/>
  <c r="DD31" i="265" s="1"/>
  <c r="DD123" i="281"/>
  <c r="DD124" i="281" s="1"/>
  <c r="DD69" i="265" l="1"/>
  <c r="DE121" i="281"/>
  <c r="DC30" i="265"/>
  <c r="DC62" i="281"/>
  <c r="DC63" i="281" s="1"/>
  <c r="DC64" i="265" l="1"/>
  <c r="DD60" i="281"/>
  <c r="DE112" i="281"/>
  <c r="DE113" i="281" s="1"/>
  <c r="AI69" i="277"/>
  <c r="DD52" i="281" l="1"/>
  <c r="DD53" i="281" s="1"/>
  <c r="DE123" i="281"/>
  <c r="DE124" i="281" s="1"/>
  <c r="DE114" i="281"/>
  <c r="DE31" i="265" s="1"/>
  <c r="DE69" i="265" l="1"/>
  <c r="DF121" i="281"/>
  <c r="DD30" i="265"/>
  <c r="DD62" i="281"/>
  <c r="DD63" i="281" s="1"/>
  <c r="DD64" i="265" l="1"/>
  <c r="AI64" i="277" s="1"/>
  <c r="DE60" i="281"/>
  <c r="DF112" i="281"/>
  <c r="DF113" i="281" s="1"/>
  <c r="AH30" i="277"/>
  <c r="DF114" i="281" l="1"/>
  <c r="DF31" i="265" s="1"/>
  <c r="DF123" i="281"/>
  <c r="DF124" i="281" s="1"/>
  <c r="DE52" i="281"/>
  <c r="DE53" i="281" s="1"/>
  <c r="DE30" i="265" l="1"/>
  <c r="DE62" i="281"/>
  <c r="DE63" i="281" s="1"/>
  <c r="DF69" i="265"/>
  <c r="DG121" i="281"/>
  <c r="DG112" i="281" l="1"/>
  <c r="DG113" i="281" s="1"/>
  <c r="DE64" i="265"/>
  <c r="DF60" i="281"/>
  <c r="DF52" i="281" l="1"/>
  <c r="DF53" i="281" s="1"/>
  <c r="DG123" i="281"/>
  <c r="DG124" i="281" s="1"/>
  <c r="DG114" i="281"/>
  <c r="DG31" i="265" s="1"/>
  <c r="DG69" i="265" l="1"/>
  <c r="DH121" i="281"/>
  <c r="DF30" i="265"/>
  <c r="DF62" i="281"/>
  <c r="DF63" i="281" s="1"/>
  <c r="DF64" i="265" l="1"/>
  <c r="DG60" i="281"/>
  <c r="DH112" i="281"/>
  <c r="DH113" i="281" s="1"/>
  <c r="DG52" i="281" l="1"/>
  <c r="DG53" i="281" s="1"/>
  <c r="DH114" i="281"/>
  <c r="DH31" i="265" s="1"/>
  <c r="DH123" i="281"/>
  <c r="DH124" i="281" s="1"/>
  <c r="DH69" i="265" l="1"/>
  <c r="DI121" i="281"/>
  <c r="DG30" i="265"/>
  <c r="DG62" i="281"/>
  <c r="DG63" i="281" s="1"/>
  <c r="DI112" i="281" l="1"/>
  <c r="DI113" i="281" s="1"/>
  <c r="DG64" i="265"/>
  <c r="DH60" i="281"/>
  <c r="AJ69" i="277"/>
  <c r="DH52" i="281" l="1"/>
  <c r="DH53" i="281" s="1"/>
  <c r="DI123" i="281"/>
  <c r="DI124" i="281" s="1"/>
  <c r="DI114" i="281"/>
  <c r="DI31" i="265" s="1"/>
  <c r="DI69" i="265" l="1"/>
  <c r="DJ121" i="281"/>
  <c r="DH30" i="265"/>
  <c r="DH62" i="281"/>
  <c r="DH63" i="281" s="1"/>
  <c r="DH64" i="265" l="1"/>
  <c r="AJ64" i="277" s="1"/>
  <c r="DI60" i="281"/>
  <c r="AI30" i="277"/>
  <c r="DJ112" i="281"/>
  <c r="DJ113" i="281" s="1"/>
  <c r="DJ114" i="281" l="1"/>
  <c r="DJ31" i="265" s="1"/>
  <c r="DJ123" i="281"/>
  <c r="DJ124" i="281" s="1"/>
  <c r="DI52" i="281"/>
  <c r="DI53" i="281" s="1"/>
  <c r="DI30" i="265" l="1"/>
  <c r="DI62" i="281"/>
  <c r="DI63" i="281" s="1"/>
  <c r="DJ69" i="265"/>
  <c r="DK121" i="281"/>
  <c r="DK112" i="281" l="1"/>
  <c r="DK113" i="281" s="1"/>
  <c r="DI64" i="265"/>
  <c r="DJ60" i="281"/>
  <c r="DJ52" i="281" l="1"/>
  <c r="DJ53" i="281" s="1"/>
  <c r="DK123" i="281"/>
  <c r="DK124" i="281" s="1"/>
  <c r="DK114" i="281"/>
  <c r="DK31" i="265" s="1"/>
  <c r="DK69" i="265" l="1"/>
  <c r="DL121" i="281"/>
  <c r="DJ30" i="265"/>
  <c r="DJ62" i="281"/>
  <c r="DJ63" i="281" s="1"/>
  <c r="DJ64" i="265" l="1"/>
  <c r="DK60" i="281"/>
  <c r="DL112" i="281"/>
  <c r="DL113" i="281" s="1"/>
  <c r="DL114" i="281" l="1"/>
  <c r="DL31" i="265" s="1"/>
  <c r="DL123" i="281"/>
  <c r="DL124" i="281" s="1"/>
  <c r="DK52" i="281"/>
  <c r="DK53" i="281" s="1"/>
  <c r="DL69" i="265" l="1"/>
  <c r="DM121" i="281"/>
  <c r="DK30" i="265"/>
  <c r="DK62" i="281"/>
  <c r="DK63" i="281" s="1"/>
  <c r="DK64" i="265" l="1"/>
  <c r="DL60" i="281"/>
  <c r="DM112" i="281"/>
  <c r="DM113" i="281" s="1"/>
  <c r="AK69" i="277"/>
  <c r="DL52" i="281" l="1"/>
  <c r="DL53" i="281" s="1"/>
  <c r="DM123" i="281"/>
  <c r="DM124" i="281" s="1"/>
  <c r="DM114" i="281"/>
  <c r="DM31" i="265" s="1"/>
  <c r="DM69" i="265" l="1"/>
  <c r="DN121" i="281"/>
  <c r="DL30" i="265"/>
  <c r="DL62" i="281"/>
  <c r="DL63" i="281" s="1"/>
  <c r="DL64" i="265" l="1"/>
  <c r="AK64" i="277" s="1"/>
  <c r="DM60" i="281"/>
  <c r="DN112" i="281"/>
  <c r="DN113" i="281" s="1"/>
  <c r="AJ30" i="277"/>
  <c r="DM52" i="281" l="1"/>
  <c r="DM53" i="281" s="1"/>
  <c r="DN114" i="281"/>
  <c r="DN31" i="265" s="1"/>
  <c r="DN123" i="281"/>
  <c r="DN124" i="281" s="1"/>
  <c r="DN69" i="265" l="1"/>
  <c r="DO121" i="281"/>
  <c r="DM30" i="265"/>
  <c r="DM62" i="281"/>
  <c r="DM63" i="281" s="1"/>
  <c r="DO112" i="281" l="1"/>
  <c r="DO113" i="281" s="1"/>
  <c r="DM64" i="265"/>
  <c r="DN60" i="281"/>
  <c r="DN52" i="281" l="1"/>
  <c r="DN53" i="281" s="1"/>
  <c r="DO123" i="281"/>
  <c r="DO124" i="281" s="1"/>
  <c r="DO114" i="281"/>
  <c r="DO31" i="265" s="1"/>
  <c r="DO69" i="265" l="1"/>
  <c r="DP121" i="281"/>
  <c r="DN30" i="265"/>
  <c r="DN62" i="281"/>
  <c r="DN63" i="281" s="1"/>
  <c r="DN64" i="265" l="1"/>
  <c r="DO60" i="281"/>
  <c r="DP112" i="281"/>
  <c r="DP113" i="281" s="1"/>
  <c r="DO52" i="281" l="1"/>
  <c r="DO53" i="281" s="1"/>
  <c r="DP114" i="281"/>
  <c r="DP31" i="265" s="1"/>
  <c r="DP123" i="281"/>
  <c r="DP124" i="281" s="1"/>
  <c r="DP69" i="265" l="1"/>
  <c r="DQ121" i="281"/>
  <c r="DO30" i="265"/>
  <c r="DO62" i="281"/>
  <c r="DO63" i="281" s="1"/>
  <c r="DQ112" i="281" l="1"/>
  <c r="DQ113" i="281" s="1"/>
  <c r="DO64" i="265"/>
  <c r="DP60" i="281"/>
  <c r="AL69" i="277"/>
  <c r="DP52" i="281" l="1"/>
  <c r="DP53" i="281" s="1"/>
  <c r="DQ123" i="281"/>
  <c r="DQ124" i="281" s="1"/>
  <c r="DQ114" i="281"/>
  <c r="DQ31" i="265" s="1"/>
  <c r="DQ69" i="265" l="1"/>
  <c r="DR121" i="281"/>
  <c r="DP30" i="265"/>
  <c r="DP62" i="281"/>
  <c r="DP63" i="281" s="1"/>
  <c r="DP64" i="265" l="1"/>
  <c r="AL64" i="277" s="1"/>
  <c r="DQ60" i="281"/>
  <c r="AK30" i="277"/>
  <c r="DR112" i="281"/>
  <c r="DR113" i="281" s="1"/>
  <c r="DR114" i="281" l="1"/>
  <c r="DR31" i="265" s="1"/>
  <c r="DR123" i="281"/>
  <c r="DR124" i="281" s="1"/>
  <c r="DQ52" i="281"/>
  <c r="DQ53" i="281" s="1"/>
  <c r="DQ30" i="265" l="1"/>
  <c r="DQ62" i="281"/>
  <c r="DQ63" i="281" s="1"/>
  <c r="DR69" i="265"/>
  <c r="DS121" i="281"/>
  <c r="DQ64" i="265" l="1"/>
  <c r="DR60" i="281"/>
  <c r="DS112" i="281"/>
  <c r="DS113" i="281" s="1"/>
  <c r="DR52" i="281" l="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R64" i="265" l="1"/>
  <c r="DS60" i="281"/>
  <c r="DT112" i="281"/>
  <c r="DT113" i="281" s="1"/>
  <c r="DS52" i="281" l="1"/>
  <c r="DS53" i="281" s="1"/>
  <c r="DT114" i="281"/>
  <c r="DT31" i="265" s="1"/>
  <c r="DT123" i="281"/>
  <c r="DT124" i="281" s="1"/>
  <c r="DT69" i="265" l="1"/>
  <c r="DU121" i="281"/>
  <c r="DS30" i="265"/>
  <c r="DS62" i="281"/>
  <c r="DS63" i="281" s="1"/>
  <c r="AM69" i="277" l="1"/>
  <c r="DS64" i="265"/>
  <c r="DT60" i="281"/>
  <c r="DU112" i="281"/>
  <c r="DU113" i="281" s="1"/>
  <c r="DT52" i="281" l="1"/>
  <c r="DT53" i="281" s="1"/>
  <c r="DU123" i="281"/>
  <c r="DU124" i="281" s="1"/>
  <c r="DU114" i="281"/>
  <c r="DU31" i="265" s="1"/>
  <c r="DU69" i="265" l="1"/>
  <c r="DV121" i="281"/>
  <c r="DT30" i="265"/>
  <c r="DT62" i="281"/>
  <c r="DT63" i="281" s="1"/>
  <c r="DT64" i="265" l="1"/>
  <c r="AM64" i="277" s="1"/>
  <c r="DU60" i="281"/>
  <c r="DV112" i="281"/>
  <c r="DV113" i="281" s="1"/>
  <c r="AL30" i="277"/>
  <c r="DU52" i="281" l="1"/>
  <c r="DU53" i="281" s="1"/>
  <c r="DV114" i="281"/>
  <c r="DV31" i="265" s="1"/>
  <c r="DV123" i="281"/>
  <c r="DV124" i="281" s="1"/>
  <c r="DV69" i="265" l="1"/>
  <c r="DW121" i="281"/>
  <c r="DU30" i="265"/>
  <c r="DU62" i="281"/>
  <c r="DU63" i="281" s="1"/>
  <c r="DU64" i="265" l="1"/>
  <c r="DV60" i="281"/>
  <c r="DW112" i="281"/>
  <c r="DW113" i="281" s="1"/>
  <c r="DV52" i="281" l="1"/>
  <c r="DV53" i="281" s="1"/>
  <c r="DW123" i="281"/>
  <c r="DW124" i="281" s="1"/>
  <c r="DW114" i="281"/>
  <c r="DW31" i="265" s="1"/>
  <c r="DW69" i="265" l="1"/>
  <c r="DX121" i="281"/>
  <c r="DV30" i="265"/>
  <c r="DV62" i="281"/>
  <c r="DV63" i="281" s="1"/>
  <c r="DV64" i="265" l="1"/>
  <c r="DW60" i="281"/>
  <c r="DX112" i="281"/>
  <c r="DX113" i="281" s="1"/>
  <c r="DW52" i="281" l="1"/>
  <c r="DW53" i="281" s="1"/>
  <c r="DX114" i="281"/>
  <c r="DX31" i="265" s="1"/>
  <c r="DX123" i="281"/>
  <c r="DX124" i="281" s="1"/>
  <c r="DX69" i="265" l="1"/>
  <c r="DY121" i="281"/>
  <c r="DW30" i="265"/>
  <c r="DW62" i="281"/>
  <c r="DW63" i="281" s="1"/>
  <c r="DW64" i="265" l="1"/>
  <c r="DX60" i="281"/>
  <c r="DY112" i="281"/>
  <c r="DY113" i="281" s="1"/>
  <c r="AN69" i="277"/>
  <c r="DX52" i="281" l="1"/>
  <c r="DX53" i="281" s="1"/>
  <c r="DY123" i="281"/>
  <c r="DY124" i="281" s="1"/>
  <c r="DY114" i="281"/>
  <c r="DY31" i="265" s="1"/>
  <c r="DY69" i="265" l="1"/>
  <c r="DZ121" i="281"/>
  <c r="DX30" i="265"/>
  <c r="DX62" i="281"/>
  <c r="DX63" i="281" s="1"/>
  <c r="DX64" i="265" l="1"/>
  <c r="AN64" i="277" s="1"/>
  <c r="DY60" i="281"/>
  <c r="DZ112" i="281"/>
  <c r="DZ113" i="281" s="1"/>
  <c r="AM30" i="277"/>
  <c r="DY52" i="281" l="1"/>
  <c r="DY53" i="281" s="1"/>
  <c r="DZ114" i="281"/>
  <c r="DZ31" i="265" s="1"/>
  <c r="DZ123" i="281"/>
  <c r="DZ124" i="281" s="1"/>
  <c r="DZ69" i="265" l="1"/>
  <c r="EA121" i="281"/>
  <c r="DY30" i="265"/>
  <c r="DY62" i="281"/>
  <c r="DY63" i="281" s="1"/>
  <c r="EA112" i="281" l="1"/>
  <c r="EA113" i="281" s="1"/>
  <c r="DY64" i="265"/>
  <c r="DZ60" i="281"/>
  <c r="DZ52" i="281" l="1"/>
  <c r="DZ53" i="281" s="1"/>
  <c r="EA123" i="281"/>
  <c r="EA124" i="281" s="1"/>
  <c r="EA69" i="265" s="1"/>
  <c r="EA114" i="281"/>
  <c r="H113" i="281"/>
  <c r="H123" i="281" s="1"/>
  <c r="EA31" i="265" l="1"/>
  <c r="H114" i="281"/>
  <c r="H31" i="265" s="1"/>
  <c r="H43" i="269" s="1"/>
  <c r="K43" i="269" s="1"/>
  <c r="DZ30" i="265"/>
  <c r="DZ62" i="281"/>
  <c r="DZ63" i="281" s="1"/>
  <c r="DZ64" i="265" l="1"/>
  <c r="EA60" i="281"/>
  <c r="K31" i="277"/>
  <c r="J31" i="277"/>
  <c r="U31" i="277"/>
  <c r="V31" i="277"/>
  <c r="W31" i="277"/>
  <c r="X31" i="277"/>
  <c r="Y31" i="277"/>
  <c r="Z31" i="277"/>
  <c r="AA31" i="277"/>
  <c r="AB31" i="277"/>
  <c r="AC31" i="277"/>
  <c r="AD31" i="277"/>
  <c r="AE31" i="277"/>
  <c r="AF31" i="277"/>
  <c r="AG31" i="277"/>
  <c r="AH31" i="277"/>
  <c r="AI31" i="277"/>
  <c r="AJ31" i="277"/>
  <c r="AK31" i="277"/>
  <c r="AL31" i="277"/>
  <c r="AM31" i="277"/>
  <c r="AN31" i="277"/>
  <c r="L43" i="269"/>
  <c r="J43" i="269"/>
  <c r="H31" i="277" l="1"/>
  <c r="EA52" i="281"/>
  <c r="EA53" i="281" s="1"/>
  <c r="EA30" i="265" l="1"/>
  <c r="EA62" i="281"/>
  <c r="EA63" i="281" s="1"/>
  <c r="EA64" i="265" s="1"/>
  <c r="H53" i="281"/>
  <c r="H30" i="265" l="1"/>
  <c r="H42" i="269" s="1"/>
  <c r="K42" i="269" s="1"/>
  <c r="H62" i="281"/>
  <c r="K30" i="277"/>
  <c r="AN30" i="277"/>
  <c r="H30" i="277" l="1"/>
  <c r="L42" i="269"/>
  <c r="J42" i="269"/>
  <c r="K74" i="277" l="1"/>
  <c r="J68" i="287" l="1"/>
  <c r="J69" i="287" s="1"/>
  <c r="J36" i="265" s="1"/>
  <c r="BD30" i="286"/>
  <c r="BC30" i="286"/>
  <c r="BB30" i="286"/>
  <c r="BA30" i="286"/>
  <c r="J97" i="287" l="1"/>
  <c r="J98" i="287" s="1"/>
  <c r="J28" i="286" s="1"/>
  <c r="J37" i="265"/>
  <c r="J42" i="265" s="1"/>
  <c r="J47" i="265" s="1"/>
  <c r="J50" i="265" s="1"/>
  <c r="J91" i="287"/>
  <c r="J92" i="287" s="1"/>
  <c r="K90" i="287" l="1"/>
  <c r="J70" i="265"/>
  <c r="J63" i="280"/>
  <c r="J64" i="280" s="1"/>
  <c r="J68" i="280" s="1"/>
  <c r="J69" i="280" s="1"/>
  <c r="J50" i="280"/>
  <c r="J51" i="280" l="1"/>
  <c r="J52" i="280" s="1"/>
  <c r="J70" i="280"/>
  <c r="J40" i="280"/>
  <c r="J41" i="280" s="1"/>
  <c r="J14" i="286"/>
  <c r="K79" i="287"/>
  <c r="K81" i="287" s="1"/>
  <c r="K36" i="288"/>
  <c r="K49" i="280" l="1"/>
  <c r="J63" i="265"/>
  <c r="J65" i="265" s="1"/>
  <c r="J67" i="265" s="1"/>
  <c r="J80" i="265" s="1"/>
  <c r="K82" i="287"/>
  <c r="K49" i="288"/>
  <c r="K61" i="287"/>
  <c r="K96" i="287"/>
  <c r="K40" i="288"/>
  <c r="K42" i="288" s="1"/>
  <c r="K51" i="288" s="1"/>
  <c r="K56" i="287"/>
  <c r="J74" i="265"/>
  <c r="J75" i="265" s="1"/>
  <c r="J81" i="265" s="1"/>
  <c r="K38" i="280"/>
  <c r="J27" i="288"/>
  <c r="J28" i="288" s="1"/>
  <c r="J31" i="288" s="1"/>
  <c r="J32" i="288" s="1"/>
  <c r="J35" i="288" s="1"/>
  <c r="J52" i="265"/>
  <c r="J24" i="265"/>
  <c r="J25" i="265" l="1"/>
  <c r="K35" i="265"/>
  <c r="K16" i="265"/>
  <c r="K62" i="280"/>
  <c r="J53" i="265"/>
  <c r="K57" i="280"/>
  <c r="J82" i="265"/>
  <c r="J83" i="265"/>
  <c r="K19" i="265" l="1"/>
  <c r="K47" i="288" l="1"/>
  <c r="K52" i="288" s="1"/>
  <c r="K54" i="288" l="1"/>
  <c r="K55" i="288" s="1"/>
  <c r="K57" i="288"/>
  <c r="K58" i="288" s="1"/>
  <c r="K60" i="288" l="1"/>
  <c r="K62" i="288" s="1"/>
  <c r="K64" i="288"/>
  <c r="K69" i="288"/>
  <c r="K65" i="288" l="1"/>
  <c r="K70" i="288"/>
  <c r="K71" i="288" s="1"/>
  <c r="L68" i="288" s="1"/>
  <c r="K66" i="288"/>
  <c r="K75" i="288" l="1"/>
  <c r="K76" i="288" s="1"/>
  <c r="L61" i="288"/>
  <c r="K9" i="289" l="1"/>
  <c r="K19" i="289" s="1"/>
  <c r="K33" i="265" l="1"/>
  <c r="K22" i="265"/>
  <c r="K58" i="280" l="1"/>
  <c r="K59" i="280" s="1"/>
  <c r="K67" i="280" s="1"/>
  <c r="K39" i="280"/>
  <c r="K10" i="287"/>
  <c r="K12" i="287" s="1"/>
  <c r="K27" i="286"/>
  <c r="K15" i="287" l="1"/>
  <c r="K16" i="287" s="1"/>
  <c r="K22" i="287" l="1"/>
  <c r="K60" i="287"/>
  <c r="K62" i="287" s="1"/>
  <c r="K67" i="287" l="1"/>
  <c r="K68" i="287" s="1"/>
  <c r="K69" i="287" l="1"/>
  <c r="K91" i="287"/>
  <c r="K92" i="287" s="1"/>
  <c r="K97" i="287"/>
  <c r="K98" i="287" s="1"/>
  <c r="K28" i="286" l="1"/>
  <c r="K70" i="265"/>
  <c r="L90" i="287"/>
  <c r="K36" i="265"/>
  <c r="L79" i="287" l="1"/>
  <c r="L81" i="287" s="1"/>
  <c r="L36" i="288"/>
  <c r="K37" i="265"/>
  <c r="L82" i="287" l="1"/>
  <c r="L49" i="288"/>
  <c r="L40" i="288"/>
  <c r="L42" i="288" s="1"/>
  <c r="L61" i="287"/>
  <c r="L96" i="287"/>
  <c r="L56" i="287"/>
  <c r="K42" i="265"/>
  <c r="K47" i="265" l="1"/>
  <c r="L51" i="288"/>
  <c r="L16" i="265"/>
  <c r="L35" i="265"/>
  <c r="J35" i="277" s="1"/>
  <c r="L19" i="265" l="1"/>
  <c r="J16" i="277"/>
  <c r="K50" i="265"/>
  <c r="J19" i="277" l="1"/>
  <c r="K63" i="280"/>
  <c r="K64" i="280" s="1"/>
  <c r="K68" i="280" s="1"/>
  <c r="K69" i="280" s="1"/>
  <c r="K50" i="280"/>
  <c r="L47" i="288"/>
  <c r="L52" i="288" s="1"/>
  <c r="L54" i="288" l="1"/>
  <c r="L55" i="288" s="1"/>
  <c r="L57" i="288"/>
  <c r="L58" i="288" s="1"/>
  <c r="K70" i="280"/>
  <c r="K40" i="280"/>
  <c r="K41" i="280" s="1"/>
  <c r="K51" i="280"/>
  <c r="K52" i="280" s="1"/>
  <c r="K14" i="286"/>
  <c r="K63" i="265" l="1"/>
  <c r="K65" i="265" s="1"/>
  <c r="K67" i="265" s="1"/>
  <c r="K80" i="265" s="1"/>
  <c r="L49" i="280"/>
  <c r="L62" i="280" s="1"/>
  <c r="L38" i="280"/>
  <c r="L57" i="280" s="1"/>
  <c r="K74" i="265"/>
  <c r="K75" i="265" s="1"/>
  <c r="K81" i="265" s="1"/>
  <c r="K27" i="288"/>
  <c r="K28" i="288" s="1"/>
  <c r="K31" i="288" s="1"/>
  <c r="K32" i="288" s="1"/>
  <c r="K35" i="288" s="1"/>
  <c r="L69" i="288"/>
  <c r="K24" i="265"/>
  <c r="K52" i="265"/>
  <c r="L60" i="288"/>
  <c r="L62" i="288" s="1"/>
  <c r="L64" i="288"/>
  <c r="L65" i="288" l="1"/>
  <c r="L70" i="288"/>
  <c r="K53" i="265"/>
  <c r="K82" i="265"/>
  <c r="K83" i="265"/>
  <c r="L66" i="288"/>
  <c r="K25" i="265"/>
  <c r="L71" i="288"/>
  <c r="M68" i="288" s="1"/>
  <c r="L75" i="288" l="1"/>
  <c r="L76" i="288" s="1"/>
  <c r="M61" i="288"/>
  <c r="L9" i="289" l="1"/>
  <c r="L19" i="289" s="1"/>
  <c r="L33" i="265" l="1"/>
  <c r="J32" i="277"/>
  <c r="J21" i="277"/>
  <c r="L22" i="265"/>
  <c r="L58" i="280" l="1"/>
  <c r="L59" i="280" s="1"/>
  <c r="L67" i="280" s="1"/>
  <c r="L39" i="280"/>
  <c r="J33" i="277"/>
  <c r="J22" i="277"/>
  <c r="L10" i="287"/>
  <c r="L12" i="287" s="1"/>
  <c r="L27" i="286"/>
  <c r="L15" i="287" l="1"/>
  <c r="L16" i="287" s="1"/>
  <c r="L60" i="287" l="1"/>
  <c r="L62" i="287" s="1"/>
  <c r="L22" i="287"/>
  <c r="L67" i="287" l="1"/>
  <c r="L68" i="287" s="1"/>
  <c r="L97" i="287" l="1"/>
  <c r="L98" i="287" s="1"/>
  <c r="L69" i="287"/>
  <c r="L91" i="287"/>
  <c r="L28" i="286" l="1"/>
  <c r="L36" i="265"/>
  <c r="J36" i="277" l="1"/>
  <c r="L37" i="265"/>
  <c r="J37" i="277" l="1"/>
  <c r="L42" i="265"/>
  <c r="L47" i="265" l="1"/>
  <c r="J41" i="277"/>
  <c r="L50" i="265" l="1"/>
  <c r="J46" i="277"/>
  <c r="J49" i="277" l="1"/>
  <c r="L63" i="280"/>
  <c r="L64" i="280" s="1"/>
  <c r="L68" i="280" s="1"/>
  <c r="L69" i="280" s="1"/>
  <c r="L50" i="280"/>
  <c r="L70" i="280" l="1"/>
  <c r="L14" i="286"/>
  <c r="L40" i="280"/>
  <c r="L51" i="280"/>
  <c r="L52" i="265" l="1"/>
  <c r="L24" i="265"/>
  <c r="J24" i="277" l="1"/>
  <c r="L25" i="265"/>
  <c r="J51" i="277"/>
  <c r="L53" i="265"/>
  <c r="J52" i="277" l="1"/>
  <c r="J25" i="277"/>
  <c r="K21" i="277"/>
  <c r="AK21" i="277"/>
  <c r="H44" i="269"/>
  <c r="K44" i="269"/>
  <c r="L44" i="269" s="1"/>
  <c r="AH21" i="277"/>
  <c r="AF21" i="277"/>
  <c r="H33" i="269"/>
  <c r="K33" i="269"/>
  <c r="L33" i="269" s="1"/>
  <c r="AJ21" i="277"/>
  <c r="S21" i="277"/>
  <c r="T21" i="277"/>
  <c r="Q21" i="277"/>
  <c r="AB21" i="277"/>
  <c r="N21" i="277"/>
  <c r="AI21" i="277"/>
  <c r="AM21" i="277"/>
  <c r="AC21" i="277"/>
  <c r="Z21" i="277"/>
  <c r="L21" i="277"/>
  <c r="AE21" i="277"/>
  <c r="R32" i="277"/>
  <c r="R33" i="277" s="1"/>
  <c r="M21" i="277"/>
  <c r="R21" i="277"/>
  <c r="P21" i="277"/>
  <c r="V21" i="277"/>
  <c r="P10" i="287"/>
  <c r="P12" i="287" s="1"/>
  <c r="P15" i="287" s="1"/>
  <c r="P16" i="287" s="1"/>
  <c r="P33" i="265"/>
  <c r="P27" i="286" s="1"/>
  <c r="N33" i="265"/>
  <c r="N27" i="286" s="1"/>
  <c r="W21" i="277"/>
  <c r="Y21" i="277"/>
  <c r="AD21" i="277"/>
  <c r="O21" i="277"/>
  <c r="AG21" i="277"/>
  <c r="V33" i="265"/>
  <c r="V27" i="286" s="1"/>
  <c r="X33" i="265"/>
  <c r="X27" i="286" s="1"/>
  <c r="Z33" i="265"/>
  <c r="Z27" i="286" s="1"/>
  <c r="AA33" i="265"/>
  <c r="AA27" i="286" s="1"/>
  <c r="AA21" i="277"/>
  <c r="W33" i="265"/>
  <c r="W27" i="286" s="1"/>
  <c r="T33" i="265"/>
  <c r="T27" i="286" s="1"/>
  <c r="AE33" i="265"/>
  <c r="R33" i="265"/>
  <c r="R10" i="287" s="1"/>
  <c r="R12" i="287" s="1"/>
  <c r="R15" i="287" s="1"/>
  <c r="R16" i="287" s="1"/>
  <c r="AD33" i="265"/>
  <c r="AD27" i="286" s="1"/>
  <c r="AF33" i="265"/>
  <c r="AP33" i="265"/>
  <c r="AP27" i="286" s="1"/>
  <c r="AR33" i="265"/>
  <c r="N32" i="277"/>
  <c r="N33" i="277" s="1"/>
  <c r="T32" i="277"/>
  <c r="T33" i="277" s="1"/>
  <c r="AN21" i="277"/>
  <c r="AL21" i="277"/>
  <c r="AX27" i="286"/>
  <c r="AX33" i="265"/>
  <c r="AX10" i="287" s="1"/>
  <c r="AX12" i="287" s="1"/>
  <c r="AX15" i="287" s="1"/>
  <c r="AX16" i="287" s="1"/>
  <c r="AN33" i="265"/>
  <c r="BC33" i="265"/>
  <c r="BD10" i="287"/>
  <c r="BD12" i="287" s="1"/>
  <c r="BD15" i="287" s="1"/>
  <c r="BD16" i="287" s="1"/>
  <c r="BD33" i="265"/>
  <c r="Q33" i="265"/>
  <c r="Z32" i="277"/>
  <c r="Z33" i="277"/>
  <c r="AL33" i="265"/>
  <c r="AU33" i="265"/>
  <c r="AU27" i="286" s="1"/>
  <c r="AY33" i="265"/>
  <c r="AY27" i="286" s="1"/>
  <c r="AY10" i="287"/>
  <c r="AY12" i="287" s="1"/>
  <c r="AY15" i="287" s="1"/>
  <c r="AY16" i="287" s="1"/>
  <c r="AB33" i="265"/>
  <c r="BP33" i="265"/>
  <c r="BS33" i="265"/>
  <c r="BV33" i="265"/>
  <c r="V32" i="277"/>
  <c r="V33" i="277"/>
  <c r="CH33" i="265"/>
  <c r="CH10" i="287" s="1"/>
  <c r="CH12" i="287" s="1"/>
  <c r="CH15" i="287" s="1"/>
  <c r="CH16" i="287" s="1"/>
  <c r="CN33" i="265"/>
  <c r="CN10" i="287" s="1"/>
  <c r="CN12" i="287" s="1"/>
  <c r="CN15" i="287" s="1"/>
  <c r="CN16" i="287" s="1"/>
  <c r="CQ33" i="265"/>
  <c r="CQ10" i="287" s="1"/>
  <c r="CQ12" i="287" s="1"/>
  <c r="CQ15" i="287" s="1"/>
  <c r="CQ16" i="287" s="1"/>
  <c r="CQ22" i="287" s="1"/>
  <c r="X21" i="277"/>
  <c r="U21" i="277"/>
  <c r="BW33" i="265"/>
  <c r="BW27" i="286" s="1"/>
  <c r="P32" i="277"/>
  <c r="P33" i="277" s="1"/>
  <c r="AC33" i="277"/>
  <c r="AC32" i="277"/>
  <c r="AQ33" i="265"/>
  <c r="S32" i="277"/>
  <c r="S33" i="277"/>
  <c r="AI33" i="265"/>
  <c r="AL33" i="277"/>
  <c r="AL32" i="277"/>
  <c r="AG33" i="277"/>
  <c r="AG32" i="277"/>
  <c r="Y33" i="265"/>
  <c r="BU33" i="265"/>
  <c r="AC33" i="265"/>
  <c r="AC10" i="287" s="1"/>
  <c r="AC12" i="287" s="1"/>
  <c r="AC15" i="287" s="1"/>
  <c r="AC16" i="287" s="1"/>
  <c r="AS33" i="265"/>
  <c r="AS27" i="286" s="1"/>
  <c r="BI33" i="265"/>
  <c r="BI27" i="286" s="1"/>
  <c r="BI10" i="287"/>
  <c r="BI12" i="287" s="1"/>
  <c r="BI15" i="287" s="1"/>
  <c r="BI16" i="287" s="1"/>
  <c r="BY33" i="265"/>
  <c r="CI33" i="265"/>
  <c r="CI27" i="286" s="1"/>
  <c r="AJ33" i="265"/>
  <c r="AT33" i="265"/>
  <c r="AZ33" i="265"/>
  <c r="AZ10" i="287" s="1"/>
  <c r="AZ12" i="287" s="1"/>
  <c r="AZ15" i="287" s="1"/>
  <c r="AZ16" i="287" s="1"/>
  <c r="BE33" i="265"/>
  <c r="BE10" i="287" s="1"/>
  <c r="BE12" i="287" s="1"/>
  <c r="BE15" i="287" s="1"/>
  <c r="BE16" i="287" s="1"/>
  <c r="BG33" i="265"/>
  <c r="BG27" i="286" s="1"/>
  <c r="BH27" i="286"/>
  <c r="BH33" i="265"/>
  <c r="BH10" i="287" s="1"/>
  <c r="BH12" i="287" s="1"/>
  <c r="BH15" i="287" s="1"/>
  <c r="BH16" i="287" s="1"/>
  <c r="BX33" i="265"/>
  <c r="BX10" i="287" s="1"/>
  <c r="BX12" i="287" s="1"/>
  <c r="BX15" i="287" s="1"/>
  <c r="BX16" i="287" s="1"/>
  <c r="CA33" i="265"/>
  <c r="CA27" i="286" s="1"/>
  <c r="CA10" i="287"/>
  <c r="CA12" i="287" s="1"/>
  <c r="CA15" i="287" s="1"/>
  <c r="CA16" i="287" s="1"/>
  <c r="AG33" i="265"/>
  <c r="AG10" i="287" s="1"/>
  <c r="AG12" i="287" s="1"/>
  <c r="AG15" i="287" s="1"/>
  <c r="AG16" i="287" s="1"/>
  <c r="CG33" i="265"/>
  <c r="CG27" i="286" s="1"/>
  <c r="X32" i="277"/>
  <c r="X33" i="277" s="1"/>
  <c r="CM33" i="265"/>
  <c r="CM27" i="286" s="1"/>
  <c r="CR33" i="265"/>
  <c r="CR10" i="287" s="1"/>
  <c r="CR12" i="287" s="1"/>
  <c r="CR15" i="287" s="1"/>
  <c r="CR16" i="287" s="1"/>
  <c r="CU33" i="265"/>
  <c r="CU27" i="286" s="1"/>
  <c r="CU10" i="287"/>
  <c r="CU12" i="287" s="1"/>
  <c r="CU15" i="287" s="1"/>
  <c r="CU16" i="287" s="1"/>
  <c r="AV33" i="265"/>
  <c r="AV10" i="287"/>
  <c r="AV12" i="287" s="1"/>
  <c r="AV15" i="287" s="1"/>
  <c r="AV16" i="287" s="1"/>
  <c r="O33" i="265"/>
  <c r="O10" i="287" s="1"/>
  <c r="O12" i="287" s="1"/>
  <c r="O15" i="287" s="1"/>
  <c r="O16" i="287" s="1"/>
  <c r="S33" i="265"/>
  <c r="S10" i="287" s="1"/>
  <c r="S12" i="287" s="1"/>
  <c r="S15" i="287" s="1"/>
  <c r="S16" i="287" s="1"/>
  <c r="AH33" i="265"/>
  <c r="AH10" i="287" s="1"/>
  <c r="AH12" i="287" s="1"/>
  <c r="AH15" i="287" s="1"/>
  <c r="AH16" i="287" s="1"/>
  <c r="AM33" i="265"/>
  <c r="AM10" i="287" s="1"/>
  <c r="AM12" i="287" s="1"/>
  <c r="AM15" i="287" s="1"/>
  <c r="AM16" i="287" s="1"/>
  <c r="BB33" i="265"/>
  <c r="BB27" i="286" s="1"/>
  <c r="BB10" i="287"/>
  <c r="BB12" i="287" s="1"/>
  <c r="BB15" i="287" s="1"/>
  <c r="BB16" i="287" s="1"/>
  <c r="BJ33" i="265"/>
  <c r="BJ27" i="286" s="1"/>
  <c r="BT33" i="265"/>
  <c r="BT10" i="287" s="1"/>
  <c r="BT12" i="287" s="1"/>
  <c r="BT15" i="287" s="1"/>
  <c r="BT16" i="287" s="1"/>
  <c r="CD33" i="265"/>
  <c r="CD27" i="286" s="1"/>
  <c r="CD10" i="287"/>
  <c r="CD12" i="287" s="1"/>
  <c r="CD15" i="287" s="1"/>
  <c r="CD16" i="287" s="1"/>
  <c r="AO33" i="265"/>
  <c r="AO27" i="286" s="1"/>
  <c r="CF33" i="265"/>
  <c r="CF27" i="286" s="1"/>
  <c r="AA32" i="277"/>
  <c r="AA33" i="277" s="1"/>
  <c r="CP33" i="265"/>
  <c r="CP10" i="287"/>
  <c r="CP12" i="287" s="1"/>
  <c r="CP15" i="287" s="1"/>
  <c r="CP16" i="287" s="1"/>
  <c r="CT33" i="265"/>
  <c r="CT27" i="286" s="1"/>
  <c r="CT10" i="287"/>
  <c r="CT12" i="287" s="1"/>
  <c r="CT15" i="287" s="1"/>
  <c r="CT16" i="287" s="1"/>
  <c r="BN33" i="265"/>
  <c r="BR33" i="265"/>
  <c r="BZ33" i="265"/>
  <c r="BZ10" i="287"/>
  <c r="BZ12" i="287" s="1"/>
  <c r="BZ15" i="287" s="1"/>
  <c r="BZ16" i="287" s="1"/>
  <c r="BZ22" i="287" s="1"/>
  <c r="L32" i="277"/>
  <c r="L33" i="277" s="1"/>
  <c r="BM33" i="265"/>
  <c r="AK33" i="265"/>
  <c r="AK10" i="287" s="1"/>
  <c r="AK12" i="287" s="1"/>
  <c r="AK15" i="287" s="1"/>
  <c r="AK16" i="287" s="1"/>
  <c r="M32" i="277"/>
  <c r="M33" i="277" s="1"/>
  <c r="AW33" i="265"/>
  <c r="AW10" i="287" s="1"/>
  <c r="AW12" i="287" s="1"/>
  <c r="AW15" i="287" s="1"/>
  <c r="AW16" i="287" s="1"/>
  <c r="U33" i="265"/>
  <c r="U10" i="287" s="1"/>
  <c r="U12" i="287" s="1"/>
  <c r="U15" i="287" s="1"/>
  <c r="U16" i="287" s="1"/>
  <c r="BA33" i="265"/>
  <c r="BA10" i="287" s="1"/>
  <c r="BA12" i="287" s="1"/>
  <c r="BA15" i="287" s="1"/>
  <c r="BA16" i="287" s="1"/>
  <c r="BQ33" i="265"/>
  <c r="BQ10" i="287" s="1"/>
  <c r="BQ12" i="287" s="1"/>
  <c r="BQ15" i="287" s="1"/>
  <c r="BQ16" i="287" s="1"/>
  <c r="CL33" i="265"/>
  <c r="CL10" i="287"/>
  <c r="CL12" i="287" s="1"/>
  <c r="CL15" i="287" s="1"/>
  <c r="CL16" i="287" s="1"/>
  <c r="W32" i="277"/>
  <c r="W33" i="277"/>
  <c r="CZ33" i="265"/>
  <c r="CZ10" i="287" s="1"/>
  <c r="CZ12" i="287" s="1"/>
  <c r="CZ15" i="287" s="1"/>
  <c r="CZ16" i="287" s="1"/>
  <c r="DB33" i="265"/>
  <c r="DB10" i="287" s="1"/>
  <c r="DB12" i="287" s="1"/>
  <c r="DB15" i="287" s="1"/>
  <c r="DB16" i="287" s="1"/>
  <c r="DG33" i="265"/>
  <c r="DG10" i="287" s="1"/>
  <c r="DG12" i="287" s="1"/>
  <c r="DG15" i="287" s="1"/>
  <c r="DG16" i="287" s="1"/>
  <c r="AI32" i="277"/>
  <c r="AI33" i="277" s="1"/>
  <c r="DI33" i="265"/>
  <c r="DI27" i="286" s="1"/>
  <c r="AH32" i="277"/>
  <c r="AH33" i="277" s="1"/>
  <c r="BO33" i="265"/>
  <c r="U32" i="277"/>
  <c r="U33" i="277" s="1"/>
  <c r="DA33" i="265"/>
  <c r="DK33" i="265"/>
  <c r="DK27" i="286" s="1"/>
  <c r="DL33" i="265"/>
  <c r="DL10" i="287"/>
  <c r="DL12" i="287" s="1"/>
  <c r="DL15" i="287" s="1"/>
  <c r="DL16" i="287" s="1"/>
  <c r="DN33" i="265"/>
  <c r="DN10" i="287" s="1"/>
  <c r="DN12" i="287" s="1"/>
  <c r="DN15" i="287" s="1"/>
  <c r="DN16" i="287" s="1"/>
  <c r="DZ33" i="265"/>
  <c r="DZ10" i="287" s="1"/>
  <c r="DZ12" i="287" s="1"/>
  <c r="DZ15" i="287" s="1"/>
  <c r="DZ16" i="287" s="1"/>
  <c r="DU33" i="265"/>
  <c r="DU27" i="286" s="1"/>
  <c r="K32" i="277"/>
  <c r="K33" i="277"/>
  <c r="Q32" i="277"/>
  <c r="Q33" i="277" s="1"/>
  <c r="O32" i="277"/>
  <c r="O33" i="277" s="1"/>
  <c r="CY33" i="265"/>
  <c r="CY27" i="286" s="1"/>
  <c r="DM33" i="265"/>
  <c r="DM27" i="286" s="1"/>
  <c r="DS33" i="265"/>
  <c r="DS10" i="287" s="1"/>
  <c r="DS12" i="287" s="1"/>
  <c r="DS15" i="287" s="1"/>
  <c r="DS16" i="287" s="1"/>
  <c r="CC33" i="265"/>
  <c r="CC10" i="287" s="1"/>
  <c r="CC12" i="287" s="1"/>
  <c r="CC15" i="287" s="1"/>
  <c r="CC16" i="287" s="1"/>
  <c r="DQ33" i="265"/>
  <c r="DQ10" i="287" s="1"/>
  <c r="DQ12" i="287" s="1"/>
  <c r="DQ15" i="287" s="1"/>
  <c r="DQ16" i="287" s="1"/>
  <c r="DR33" i="265"/>
  <c r="DR10" i="287" s="1"/>
  <c r="DR12" i="287" s="1"/>
  <c r="DR15" i="287" s="1"/>
  <c r="DR16" i="287" s="1"/>
  <c r="DH33" i="265"/>
  <c r="DH27" i="286" s="1"/>
  <c r="DH10" i="287"/>
  <c r="DH12" i="287" s="1"/>
  <c r="DH15" i="287" s="1"/>
  <c r="DH16" i="287" s="1"/>
  <c r="DJ33" i="265"/>
  <c r="DJ10" i="287"/>
  <c r="DJ12" i="287" s="1"/>
  <c r="DJ15" i="287" s="1"/>
  <c r="DJ16" i="287" s="1"/>
  <c r="DX33" i="265"/>
  <c r="DX27" i="286" s="1"/>
  <c r="CS33" i="265"/>
  <c r="AM32" i="277"/>
  <c r="AM33" i="277" s="1"/>
  <c r="AE32" i="277"/>
  <c r="AE33" i="277" s="1"/>
  <c r="BK33" i="265"/>
  <c r="BL33" i="265"/>
  <c r="BL10" i="287" s="1"/>
  <c r="BL12" i="287" s="1"/>
  <c r="BL15" i="287" s="1"/>
  <c r="BL16" i="287" s="1"/>
  <c r="CK33" i="265"/>
  <c r="CK27" i="286" s="1"/>
  <c r="AF32" i="277"/>
  <c r="AF33" i="277" s="1"/>
  <c r="AD32" i="277"/>
  <c r="AD33" i="277" s="1"/>
  <c r="Y32" i="277"/>
  <c r="Y33" i="277" s="1"/>
  <c r="DE33" i="265"/>
  <c r="DE10" i="287" s="1"/>
  <c r="DE12" i="287" s="1"/>
  <c r="DE15" i="287" s="1"/>
  <c r="DE16" i="287" s="1"/>
  <c r="DO33" i="265"/>
  <c r="DO10" i="287" s="1"/>
  <c r="DO12" i="287" s="1"/>
  <c r="DO15" i="287" s="1"/>
  <c r="DO16" i="287" s="1"/>
  <c r="AK32" i="277"/>
  <c r="AK33" i="277" s="1"/>
  <c r="DY33" i="265"/>
  <c r="DY10" i="287"/>
  <c r="DY12" i="287" s="1"/>
  <c r="DY15" i="287" s="1"/>
  <c r="DY16" i="287" s="1"/>
  <c r="EA33" i="265"/>
  <c r="EA27" i="286" s="1"/>
  <c r="CW33" i="265"/>
  <c r="CW10" i="287" s="1"/>
  <c r="CW12" i="287" s="1"/>
  <c r="CW15" i="287" s="1"/>
  <c r="CW16" i="287" s="1"/>
  <c r="CV33" i="265"/>
  <c r="CV27" i="286" s="1"/>
  <c r="DW33" i="265"/>
  <c r="DW10" i="287" s="1"/>
  <c r="DW12" i="287" s="1"/>
  <c r="DW15" i="287" s="1"/>
  <c r="DW16" i="287" s="1"/>
  <c r="CX33" i="265"/>
  <c r="DC33" i="265"/>
  <c r="DC27" i="286" s="1"/>
  <c r="DC10" i="287"/>
  <c r="DC12" i="287" s="1"/>
  <c r="DC15" i="287" s="1"/>
  <c r="DC16" i="287" s="1"/>
  <c r="DF33" i="265"/>
  <c r="DF27" i="286" s="1"/>
  <c r="DF10" i="287"/>
  <c r="DF12" i="287" s="1"/>
  <c r="DF15" i="287" s="1"/>
  <c r="DF16" i="287" s="1"/>
  <c r="DV33" i="265"/>
  <c r="CO33" i="265"/>
  <c r="BF33" i="265"/>
  <c r="BF10" i="287"/>
  <c r="BF12" i="287" s="1"/>
  <c r="BF15" i="287" s="1"/>
  <c r="BF16" i="287" s="1"/>
  <c r="CE33" i="265"/>
  <c r="AB32" i="277"/>
  <c r="AB33" i="277" s="1"/>
  <c r="DT33" i="265"/>
  <c r="DT10" i="287" s="1"/>
  <c r="DT12" i="287" s="1"/>
  <c r="DT15" i="287" s="1"/>
  <c r="DT16" i="287" s="1"/>
  <c r="AJ32" i="277"/>
  <c r="AJ33" i="277" s="1"/>
  <c r="CB33" i="265"/>
  <c r="CJ33" i="265"/>
  <c r="CJ10" i="287"/>
  <c r="CJ12" i="287" s="1"/>
  <c r="CJ15" i="287" s="1"/>
  <c r="CJ16" i="287" s="1"/>
  <c r="DD33" i="265"/>
  <c r="DD10" i="287" s="1"/>
  <c r="DD12" i="287" s="1"/>
  <c r="DD15" i="287" s="1"/>
  <c r="DD16" i="287" s="1"/>
  <c r="AN32" i="277"/>
  <c r="AN33" i="277" s="1"/>
  <c r="DP33" i="265"/>
  <c r="M33" i="265"/>
  <c r="M10" i="287"/>
  <c r="M12" i="287" s="1"/>
  <c r="DS27" i="286" l="1"/>
  <c r="CV10" i="287"/>
  <c r="CV12" i="287" s="1"/>
  <c r="CV15" i="287" s="1"/>
  <c r="CV16" i="287" s="1"/>
  <c r="CV22" i="287" s="1"/>
  <c r="CK10" i="287"/>
  <c r="CK12" i="287" s="1"/>
  <c r="CK15" i="287" s="1"/>
  <c r="CK16" i="287" s="1"/>
  <c r="H32" i="277"/>
  <c r="DU10" i="287"/>
  <c r="DU12" i="287" s="1"/>
  <c r="DU15" i="287" s="1"/>
  <c r="DU16" i="287" s="1"/>
  <c r="DG27" i="286"/>
  <c r="DB27" i="286"/>
  <c r="CZ27" i="286"/>
  <c r="CF10" i="287"/>
  <c r="CF12" i="287" s="1"/>
  <c r="CF15" i="287" s="1"/>
  <c r="CF16" i="287" s="1"/>
  <c r="CM10" i="287"/>
  <c r="CM12" i="287" s="1"/>
  <c r="CM15" i="287" s="1"/>
  <c r="CM16" i="287" s="1"/>
  <c r="CM22" i="287" s="1"/>
  <c r="CI10" i="287"/>
  <c r="CI12" i="287" s="1"/>
  <c r="CI15" i="287" s="1"/>
  <c r="CI16" i="287" s="1"/>
  <c r="CQ27" i="286"/>
  <c r="CN27" i="286"/>
  <c r="CH27" i="286"/>
  <c r="AU10" i="287"/>
  <c r="AU12" i="287" s="1"/>
  <c r="AU15" i="287" s="1"/>
  <c r="AU16" i="287" s="1"/>
  <c r="AU22" i="287" s="1"/>
  <c r="AP10" i="287"/>
  <c r="AP12" i="287" s="1"/>
  <c r="AP15" i="287" s="1"/>
  <c r="AP16" i="287" s="1"/>
  <c r="AP22" i="287" s="1"/>
  <c r="W10" i="287"/>
  <c r="W12" i="287" s="1"/>
  <c r="W15" i="287" s="1"/>
  <c r="W16" i="287" s="1"/>
  <c r="AA10" i="287"/>
  <c r="AA12" i="287" s="1"/>
  <c r="AA15" i="287" s="1"/>
  <c r="AA16" i="287" s="1"/>
  <c r="AA22" i="287" s="1"/>
  <c r="V10" i="287"/>
  <c r="V12" i="287" s="1"/>
  <c r="V15" i="287" s="1"/>
  <c r="V16" i="287" s="1"/>
  <c r="N10" i="287"/>
  <c r="N12" i="287" s="1"/>
  <c r="N15" i="287" s="1"/>
  <c r="N16" i="287" s="1"/>
  <c r="N60" i="287" s="1"/>
  <c r="DD22" i="287"/>
  <c r="DD60" i="287"/>
  <c r="CV60" i="287"/>
  <c r="M15" i="287"/>
  <c r="M16" i="287" s="1"/>
  <c r="CJ22" i="287"/>
  <c r="CJ60" i="287"/>
  <c r="DT22" i="287"/>
  <c r="DT60" i="287"/>
  <c r="BF22" i="287"/>
  <c r="BF60" i="287"/>
  <c r="DF22" i="287"/>
  <c r="DF60" i="287"/>
  <c r="DC22" i="287"/>
  <c r="DC60" i="287"/>
  <c r="DY60" i="287"/>
  <c r="DY22" i="287"/>
  <c r="DJ22" i="287"/>
  <c r="DJ60" i="287"/>
  <c r="DH22" i="287"/>
  <c r="DH60" i="287"/>
  <c r="DR22" i="287"/>
  <c r="DR60" i="287"/>
  <c r="H33" i="277"/>
  <c r="DL22" i="287"/>
  <c r="DL60" i="287"/>
  <c r="DG22" i="287"/>
  <c r="DG60" i="287"/>
  <c r="CZ60" i="287"/>
  <c r="CZ22" i="287"/>
  <c r="CL22" i="287"/>
  <c r="CL60" i="287"/>
  <c r="BQ22" i="287"/>
  <c r="BQ60" i="287"/>
  <c r="AW22" i="287"/>
  <c r="AW60" i="287"/>
  <c r="DW22" i="287"/>
  <c r="DW60" i="287"/>
  <c r="CW60" i="287"/>
  <c r="CW22" i="287"/>
  <c r="DO22" i="287"/>
  <c r="DO60" i="287"/>
  <c r="DE22" i="287"/>
  <c r="DE60" i="287"/>
  <c r="CK60" i="287"/>
  <c r="CK22" i="287"/>
  <c r="BL22" i="287"/>
  <c r="BL60" i="287"/>
  <c r="DQ22" i="287"/>
  <c r="DQ60" i="287"/>
  <c r="CC22" i="287"/>
  <c r="CC60" i="287"/>
  <c r="DS60" i="287"/>
  <c r="DS22" i="287"/>
  <c r="DU22" i="287"/>
  <c r="DU60" i="287"/>
  <c r="DZ60" i="287"/>
  <c r="DZ22" i="287"/>
  <c r="DN22" i="287"/>
  <c r="DN60" i="287"/>
  <c r="BA22" i="287"/>
  <c r="BA60" i="287"/>
  <c r="U22" i="287"/>
  <c r="U60" i="287"/>
  <c r="AK22" i="287"/>
  <c r="AK60" i="287"/>
  <c r="H33" i="265"/>
  <c r="M27" i="286"/>
  <c r="CB27" i="286"/>
  <c r="CE27" i="286"/>
  <c r="CO27" i="286"/>
  <c r="BK27" i="286"/>
  <c r="CS27" i="286"/>
  <c r="DT27" i="286"/>
  <c r="DE27" i="286"/>
  <c r="DV27" i="286"/>
  <c r="DD27" i="286"/>
  <c r="DN27" i="286"/>
  <c r="DR27" i="286"/>
  <c r="BO27" i="286"/>
  <c r="DM10" i="287"/>
  <c r="DM12" i="287" s="1"/>
  <c r="DM15" i="287" s="1"/>
  <c r="DM16" i="287" s="1"/>
  <c r="DZ27" i="286"/>
  <c r="DA27" i="286"/>
  <c r="DQ27" i="286"/>
  <c r="DP27" i="286"/>
  <c r="DL27" i="286"/>
  <c r="DJ27" i="286"/>
  <c r="CL27" i="286"/>
  <c r="BA27" i="286"/>
  <c r="CX27" i="286"/>
  <c r="BM27" i="286"/>
  <c r="BM10" i="287"/>
  <c r="BM12" i="287" s="1"/>
  <c r="BM15" i="287" s="1"/>
  <c r="BM16" i="287" s="1"/>
  <c r="BZ60" i="287"/>
  <c r="BR27" i="286"/>
  <c r="BR10" i="287"/>
  <c r="BR12" i="287" s="1"/>
  <c r="BR15" i="287" s="1"/>
  <c r="BR16" i="287" s="1"/>
  <c r="BN27" i="286"/>
  <c r="BN10" i="287"/>
  <c r="BN12" i="287" s="1"/>
  <c r="BN15" i="287" s="1"/>
  <c r="BN16" i="287" s="1"/>
  <c r="CT22" i="287"/>
  <c r="CT60" i="287"/>
  <c r="CP60" i="287"/>
  <c r="CP22" i="287"/>
  <c r="CD60" i="287"/>
  <c r="CD22" i="287"/>
  <c r="BT22" i="287"/>
  <c r="BT60" i="287"/>
  <c r="BB22" i="287"/>
  <c r="BB60" i="287"/>
  <c r="AM22" i="287"/>
  <c r="AM60" i="287"/>
  <c r="AV22" i="287"/>
  <c r="AV60" i="287"/>
  <c r="CU60" i="287"/>
  <c r="CU22" i="287"/>
  <c r="CR60" i="287"/>
  <c r="CR22" i="287"/>
  <c r="CA60" i="287"/>
  <c r="CA22" i="287"/>
  <c r="BX60" i="287"/>
  <c r="BX22" i="287"/>
  <c r="BE60" i="287"/>
  <c r="BE22" i="287"/>
  <c r="BI22" i="287"/>
  <c r="BI60" i="287"/>
  <c r="CN22" i="287"/>
  <c r="CN60" i="287"/>
  <c r="CH60" i="287"/>
  <c r="CH22" i="287"/>
  <c r="AY22" i="287"/>
  <c r="AY60" i="287"/>
  <c r="BD22" i="287"/>
  <c r="BD60" i="287"/>
  <c r="DP10" i="287"/>
  <c r="DP12" i="287" s="1"/>
  <c r="DP15" i="287" s="1"/>
  <c r="DP16" i="287" s="1"/>
  <c r="CJ27" i="286"/>
  <c r="CB10" i="287"/>
  <c r="CB12" i="287" s="1"/>
  <c r="CB15" i="287" s="1"/>
  <c r="CB16" i="287" s="1"/>
  <c r="CE10" i="287"/>
  <c r="CE12" i="287" s="1"/>
  <c r="CE15" i="287" s="1"/>
  <c r="CE16" i="287" s="1"/>
  <c r="BF27" i="286"/>
  <c r="CO10" i="287"/>
  <c r="CO12" i="287" s="1"/>
  <c r="CO15" i="287" s="1"/>
  <c r="CO16" i="287" s="1"/>
  <c r="DV10" i="287"/>
  <c r="DV12" i="287" s="1"/>
  <c r="DV15" i="287" s="1"/>
  <c r="DV16" i="287" s="1"/>
  <c r="CX10" i="287"/>
  <c r="CX12" i="287" s="1"/>
  <c r="CX15" i="287" s="1"/>
  <c r="CX16" i="287" s="1"/>
  <c r="EA10" i="287"/>
  <c r="EA12" i="287" s="1"/>
  <c r="EA15" i="287" s="1"/>
  <c r="EA16" i="287" s="1"/>
  <c r="BL27" i="286"/>
  <c r="BK10" i="287"/>
  <c r="BK12" i="287" s="1"/>
  <c r="BK15" i="287" s="1"/>
  <c r="BK16" i="287" s="1"/>
  <c r="CS10" i="287"/>
  <c r="CS12" i="287" s="1"/>
  <c r="CS15" i="287" s="1"/>
  <c r="CS16" i="287" s="1"/>
  <c r="DX10" i="287"/>
  <c r="DX12" i="287" s="1"/>
  <c r="DX15" i="287" s="1"/>
  <c r="DX16" i="287" s="1"/>
  <c r="DW27" i="286"/>
  <c r="CC27" i="286"/>
  <c r="CY10" i="287"/>
  <c r="CY12" i="287" s="1"/>
  <c r="CY15" i="287" s="1"/>
  <c r="CY16" i="287" s="1"/>
  <c r="DK10" i="287"/>
  <c r="DK12" i="287" s="1"/>
  <c r="DK15" i="287" s="1"/>
  <c r="DK16" i="287" s="1"/>
  <c r="DA10" i="287"/>
  <c r="DA12" i="287" s="1"/>
  <c r="DA15" i="287" s="1"/>
  <c r="DA16" i="287" s="1"/>
  <c r="BO10" i="287"/>
  <c r="BO12" i="287" s="1"/>
  <c r="BO15" i="287" s="1"/>
  <c r="BO16" i="287" s="1"/>
  <c r="DY27" i="286"/>
  <c r="CW27" i="286"/>
  <c r="DI10" i="287"/>
  <c r="DI12" i="287" s="1"/>
  <c r="DI15" i="287" s="1"/>
  <c r="DI16" i="287" s="1"/>
  <c r="DO27" i="286"/>
  <c r="DB22" i="287"/>
  <c r="DB60" i="287"/>
  <c r="BQ27" i="286"/>
  <c r="U27" i="286"/>
  <c r="AW27" i="286"/>
  <c r="CF60" i="287"/>
  <c r="CF22" i="287"/>
  <c r="AH22" i="287"/>
  <c r="AH60" i="287"/>
  <c r="S60" i="287"/>
  <c r="S22" i="287"/>
  <c r="O22" i="287"/>
  <c r="O60" i="287"/>
  <c r="CM60" i="287"/>
  <c r="AG22" i="287"/>
  <c r="AG60" i="287"/>
  <c r="BH22" i="287"/>
  <c r="BH60" i="287"/>
  <c r="AZ60" i="287"/>
  <c r="AZ22" i="287"/>
  <c r="CI60" i="287"/>
  <c r="CI22" i="287"/>
  <c r="AC22" i="287"/>
  <c r="AC60" i="287"/>
  <c r="AP60" i="287"/>
  <c r="AO10" i="287"/>
  <c r="AO12" i="287" s="1"/>
  <c r="AO15" i="287" s="1"/>
  <c r="AO16" i="287" s="1"/>
  <c r="BJ10" i="287"/>
  <c r="BJ12" i="287" s="1"/>
  <c r="BJ15" i="287" s="1"/>
  <c r="BJ16" i="287" s="1"/>
  <c r="AH27" i="286"/>
  <c r="S27" i="286"/>
  <c r="AV27" i="286"/>
  <c r="BX27" i="286"/>
  <c r="BG10" i="287"/>
  <c r="BG12" i="287" s="1"/>
  <c r="BG15" i="287" s="1"/>
  <c r="BG16" i="287" s="1"/>
  <c r="BE27" i="286"/>
  <c r="AT10" i="287"/>
  <c r="AT12" i="287" s="1"/>
  <c r="AT15" i="287" s="1"/>
  <c r="AT16" i="287" s="1"/>
  <c r="Y27" i="286"/>
  <c r="BZ27" i="286"/>
  <c r="AK27" i="286"/>
  <c r="AQ10" i="287"/>
  <c r="AQ12" i="287" s="1"/>
  <c r="AQ15" i="287" s="1"/>
  <c r="AQ16" i="287" s="1"/>
  <c r="AZ27" i="286"/>
  <c r="BV27" i="286"/>
  <c r="BV10" i="287"/>
  <c r="BV12" i="287" s="1"/>
  <c r="BV15" i="287" s="1"/>
  <c r="BV16" i="287" s="1"/>
  <c r="BP27" i="286"/>
  <c r="BP10" i="287"/>
  <c r="BP12" i="287" s="1"/>
  <c r="BP15" i="287" s="1"/>
  <c r="BP16" i="287" s="1"/>
  <c r="AT27" i="286"/>
  <c r="AB27" i="286"/>
  <c r="AB10" i="287"/>
  <c r="AB12" i="287" s="1"/>
  <c r="AB15" i="287" s="1"/>
  <c r="AB16" i="287" s="1"/>
  <c r="AL27" i="286"/>
  <c r="AL10" i="287"/>
  <c r="AL12" i="287" s="1"/>
  <c r="AL15" i="287" s="1"/>
  <c r="AL16" i="287" s="1"/>
  <c r="AJ27" i="286"/>
  <c r="BY27" i="286"/>
  <c r="Q27" i="286"/>
  <c r="Q10" i="287"/>
  <c r="Q12" i="287" s="1"/>
  <c r="Q15" i="287" s="1"/>
  <c r="Q16" i="287" s="1"/>
  <c r="BU27" i="286"/>
  <c r="AN27" i="286"/>
  <c r="AN10" i="287"/>
  <c r="AN12" i="287" s="1"/>
  <c r="AN15" i="287" s="1"/>
  <c r="AN16" i="287" s="1"/>
  <c r="AI10" i="287"/>
  <c r="AI12" i="287" s="1"/>
  <c r="AI15" i="287" s="1"/>
  <c r="AI16" i="287" s="1"/>
  <c r="AR27" i="286"/>
  <c r="AR10" i="287"/>
  <c r="AR12" i="287" s="1"/>
  <c r="AR15" i="287" s="1"/>
  <c r="AR16" i="287" s="1"/>
  <c r="BT27" i="286"/>
  <c r="AM27" i="286"/>
  <c r="O27" i="286"/>
  <c r="AG27" i="286"/>
  <c r="AJ10" i="287"/>
  <c r="AJ12" i="287" s="1"/>
  <c r="AJ15" i="287" s="1"/>
  <c r="AJ16" i="287" s="1"/>
  <c r="CP27" i="286"/>
  <c r="BY10" i="287"/>
  <c r="BY12" i="287" s="1"/>
  <c r="BY15" i="287" s="1"/>
  <c r="BY16" i="287" s="1"/>
  <c r="AS10" i="287"/>
  <c r="AS12" i="287" s="1"/>
  <c r="AS15" i="287" s="1"/>
  <c r="AS16" i="287" s="1"/>
  <c r="BU10" i="287"/>
  <c r="BU12" i="287" s="1"/>
  <c r="BU15" i="287" s="1"/>
  <c r="BU16" i="287" s="1"/>
  <c r="Y10" i="287"/>
  <c r="Y12" i="287" s="1"/>
  <c r="Y15" i="287" s="1"/>
  <c r="Y16" i="287" s="1"/>
  <c r="AC27" i="286"/>
  <c r="AI27" i="286"/>
  <c r="AQ27" i="286"/>
  <c r="BW10" i="287"/>
  <c r="BW12" i="287" s="1"/>
  <c r="BW15" i="287" s="1"/>
  <c r="BW16" i="287" s="1"/>
  <c r="CQ60" i="287"/>
  <c r="CG10" i="287"/>
  <c r="CG12" i="287" s="1"/>
  <c r="CG15" i="287" s="1"/>
  <c r="CG16" i="287" s="1"/>
  <c r="BS27" i="286"/>
  <c r="BS10" i="287"/>
  <c r="BS12" i="287" s="1"/>
  <c r="BS15" i="287" s="1"/>
  <c r="BS16" i="287" s="1"/>
  <c r="AU60" i="287"/>
  <c r="CR27" i="286"/>
  <c r="BD27" i="286"/>
  <c r="BC10" i="287"/>
  <c r="BC12" i="287" s="1"/>
  <c r="BC15" i="287" s="1"/>
  <c r="BC16" i="287" s="1"/>
  <c r="BC27" i="286"/>
  <c r="AX22" i="287"/>
  <c r="AX60" i="287"/>
  <c r="AF27" i="286"/>
  <c r="AF10" i="287"/>
  <c r="AF12" i="287" s="1"/>
  <c r="AF15" i="287" s="1"/>
  <c r="AF16" i="287" s="1"/>
  <c r="R22" i="287"/>
  <c r="R60" i="287"/>
  <c r="AD10" i="287"/>
  <c r="AD12" i="287" s="1"/>
  <c r="AD15" i="287" s="1"/>
  <c r="AD16" i="287" s="1"/>
  <c r="R27" i="286"/>
  <c r="AE27" i="286"/>
  <c r="AE10" i="287"/>
  <c r="AE12" i="287" s="1"/>
  <c r="AE15" i="287" s="1"/>
  <c r="AE16" i="287" s="1"/>
  <c r="P60" i="287"/>
  <c r="P22" i="287"/>
  <c r="W60" i="287"/>
  <c r="W22" i="287"/>
  <c r="AA60" i="287"/>
  <c r="V22" i="287"/>
  <c r="V60" i="287"/>
  <c r="N22" i="287"/>
  <c r="T10" i="287"/>
  <c r="T12" i="287" s="1"/>
  <c r="T15" i="287" s="1"/>
  <c r="T16" i="287" s="1"/>
  <c r="Z10" i="287"/>
  <c r="Z12" i="287" s="1"/>
  <c r="Z15" i="287" s="1"/>
  <c r="Z16" i="287" s="1"/>
  <c r="X10" i="287"/>
  <c r="X12" i="287" s="1"/>
  <c r="X15" i="287" s="1"/>
  <c r="X16" i="287" s="1"/>
  <c r="J33" i="269"/>
  <c r="J44" i="269"/>
  <c r="H21" i="277"/>
  <c r="AD22" i="287" l="1"/>
  <c r="AD60" i="287"/>
  <c r="AF22" i="287"/>
  <c r="AF60" i="287"/>
  <c r="CG22" i="287"/>
  <c r="CG60" i="287"/>
  <c r="BU22" i="287"/>
  <c r="BU60" i="287"/>
  <c r="AS22" i="287"/>
  <c r="AS60" i="287"/>
  <c r="BY22" i="287"/>
  <c r="BY60" i="287"/>
  <c r="AJ22" i="287"/>
  <c r="AJ60" i="287"/>
  <c r="AR22" i="287"/>
  <c r="AR60" i="287"/>
  <c r="AI22" i="287"/>
  <c r="AI60" i="287"/>
  <c r="Q22" i="287"/>
  <c r="Q60" i="287"/>
  <c r="AL60" i="287"/>
  <c r="AL22" i="287"/>
  <c r="BV22" i="287"/>
  <c r="BV60" i="287"/>
  <c r="BG22" i="287"/>
  <c r="BG60" i="287"/>
  <c r="AO22" i="287"/>
  <c r="AO60" i="287"/>
  <c r="DI60" i="287"/>
  <c r="DI22" i="287"/>
  <c r="DA22" i="287"/>
  <c r="DA60" i="287"/>
  <c r="CY60" i="287"/>
  <c r="CY22" i="287"/>
  <c r="DX60" i="287"/>
  <c r="DX22" i="287"/>
  <c r="BK22" i="287"/>
  <c r="BK60" i="287"/>
  <c r="EA60" i="287"/>
  <c r="EA22" i="287"/>
  <c r="DV22" i="287"/>
  <c r="DV60" i="287"/>
  <c r="CE60" i="287"/>
  <c r="CE22" i="287"/>
  <c r="DP22" i="287"/>
  <c r="DP60" i="287"/>
  <c r="BR22" i="287"/>
  <c r="BR60" i="287"/>
  <c r="BM22" i="287"/>
  <c r="BM60" i="287"/>
  <c r="H12" i="287"/>
  <c r="H15" i="287" s="1"/>
  <c r="X60" i="287"/>
  <c r="X22" i="287"/>
  <c r="Z22" i="287"/>
  <c r="Z60" i="287"/>
  <c r="T22" i="287"/>
  <c r="T60" i="287"/>
  <c r="AE60" i="287"/>
  <c r="AE22" i="287"/>
  <c r="BC22" i="287"/>
  <c r="BC60" i="287"/>
  <c r="BS60" i="287"/>
  <c r="BS22" i="287"/>
  <c r="BW60" i="287"/>
  <c r="BW22" i="287"/>
  <c r="Y60" i="287"/>
  <c r="Y22" i="287"/>
  <c r="AN22" i="287"/>
  <c r="AN60" i="287"/>
  <c r="AB22" i="287"/>
  <c r="AB60" i="287"/>
  <c r="BP22" i="287"/>
  <c r="BP60" i="287"/>
  <c r="AQ22" i="287"/>
  <c r="AQ60" i="287"/>
  <c r="AT22" i="287"/>
  <c r="AT60" i="287"/>
  <c r="BJ22" i="287"/>
  <c r="BJ60" i="287"/>
  <c r="BO22" i="287"/>
  <c r="BO60" i="287"/>
  <c r="DK22" i="287"/>
  <c r="DK60" i="287"/>
  <c r="CS60" i="287"/>
  <c r="CS22" i="287"/>
  <c r="CX60" i="287"/>
  <c r="CX22" i="287"/>
  <c r="CO22" i="287"/>
  <c r="CO60" i="287"/>
  <c r="CB22" i="287"/>
  <c r="CB60" i="287"/>
  <c r="BN22" i="287"/>
  <c r="BN60" i="287"/>
  <c r="DM22" i="287"/>
  <c r="DM60" i="287"/>
  <c r="H27" i="286"/>
  <c r="H10" i="287"/>
  <c r="H45" i="269"/>
  <c r="K45" i="269" s="1"/>
  <c r="H16" i="287"/>
  <c r="M22" i="287"/>
  <c r="F24" i="287" s="1"/>
  <c r="F31" i="287" s="1"/>
  <c r="F32" i="287" s="1"/>
  <c r="M60" i="287"/>
  <c r="J45" i="269" l="1"/>
  <c r="L45" i="269"/>
  <c r="H22" i="287"/>
  <c r="H60" i="287"/>
  <c r="F36" i="287"/>
  <c r="F47" i="287"/>
  <c r="F49" i="287" s="1"/>
  <c r="F51" i="287" s="1"/>
  <c r="F12" i="280"/>
  <c r="F13" i="280" s="1"/>
  <c r="F87" i="287"/>
  <c r="L92" i="287" s="1"/>
  <c r="M90" i="287" l="1"/>
  <c r="L70" i="265"/>
  <c r="L53" i="287"/>
  <c r="L55" i="287" s="1"/>
  <c r="L57" i="287" s="1"/>
  <c r="L66" i="287" s="1"/>
  <c r="AJ53" i="287"/>
  <c r="AJ55" i="287" s="1"/>
  <c r="BP53" i="287"/>
  <c r="BP55" i="287" s="1"/>
  <c r="DD53" i="287"/>
  <c r="DD55" i="287" s="1"/>
  <c r="DX53" i="287"/>
  <c r="DX55" i="287" s="1"/>
  <c r="DL53" i="287"/>
  <c r="DL55" i="287" s="1"/>
  <c r="DP53" i="287"/>
  <c r="DP55" i="287" s="1"/>
  <c r="V53" i="287"/>
  <c r="V55" i="287" s="1"/>
  <c r="AN53" i="287"/>
  <c r="AN55" i="287" s="1"/>
  <c r="AV53" i="287"/>
  <c r="AV55" i="287" s="1"/>
  <c r="BB53" i="287"/>
  <c r="BB55" i="287" s="1"/>
  <c r="AB53" i="287"/>
  <c r="AB55" i="287" s="1"/>
  <c r="AF53" i="287"/>
  <c r="AF55" i="287" s="1"/>
  <c r="X53" i="287"/>
  <c r="X55" i="287" s="1"/>
  <c r="BX53" i="287"/>
  <c r="BX55" i="287" s="1"/>
  <c r="CN53" i="287"/>
  <c r="CN55" i="287" s="1"/>
  <c r="AZ53" i="287"/>
  <c r="AZ55" i="287" s="1"/>
  <c r="DT53" i="287"/>
  <c r="DT55" i="287" s="1"/>
  <c r="W53" i="287"/>
  <c r="W55" i="287" s="1"/>
  <c r="N53" i="287"/>
  <c r="N55" i="287" s="1"/>
  <c r="Z53" i="287"/>
  <c r="Z55" i="287" s="1"/>
  <c r="AD53" i="287"/>
  <c r="AD55" i="287" s="1"/>
  <c r="R53" i="287"/>
  <c r="R55" i="287" s="1"/>
  <c r="AH53" i="287"/>
  <c r="AH55" i="287" s="1"/>
  <c r="AL53" i="287"/>
  <c r="AL55" i="287" s="1"/>
  <c r="AP53" i="287"/>
  <c r="AP55" i="287" s="1"/>
  <c r="AT53" i="287"/>
  <c r="AT55" i="287" s="1"/>
  <c r="AX53" i="287"/>
  <c r="AX55" i="287" s="1"/>
  <c r="BF53" i="287"/>
  <c r="BF55" i="287" s="1"/>
  <c r="BJ53" i="287"/>
  <c r="BJ55" i="287" s="1"/>
  <c r="BN53" i="287"/>
  <c r="BN55" i="287" s="1"/>
  <c r="BV53" i="287"/>
  <c r="BV55" i="287" s="1"/>
  <c r="CD53" i="287"/>
  <c r="CD55" i="287" s="1"/>
  <c r="CL53" i="287"/>
  <c r="CL55" i="287" s="1"/>
  <c r="CP53" i="287"/>
  <c r="CP55" i="287" s="1"/>
  <c r="CT53" i="287"/>
  <c r="CT55" i="287" s="1"/>
  <c r="CX53" i="287"/>
  <c r="CX55" i="287" s="1"/>
  <c r="DB53" i="287"/>
  <c r="DB55" i="287" s="1"/>
  <c r="DF53" i="287"/>
  <c r="DF55" i="287" s="1"/>
  <c r="DJ53" i="287"/>
  <c r="DJ55" i="287" s="1"/>
  <c r="DN53" i="287"/>
  <c r="DN55" i="287" s="1"/>
  <c r="DR53" i="287"/>
  <c r="DR55" i="287" s="1"/>
  <c r="DV53" i="287"/>
  <c r="DV55" i="287" s="1"/>
  <c r="DQ53" i="287"/>
  <c r="DQ55" i="287" s="1"/>
  <c r="DY53" i="287"/>
  <c r="DY55" i="287" s="1"/>
  <c r="AI53" i="287"/>
  <c r="AI55" i="287" s="1"/>
  <c r="AM53" i="287"/>
  <c r="AM55" i="287" s="1"/>
  <c r="AQ53" i="287"/>
  <c r="AQ55" i="287" s="1"/>
  <c r="BC53" i="287"/>
  <c r="BC55" i="287" s="1"/>
  <c r="BS53" i="287"/>
  <c r="BS55" i="287" s="1"/>
  <c r="DZ53" i="287"/>
  <c r="DZ55" i="287" s="1"/>
  <c r="S53" i="287"/>
  <c r="S55" i="287" s="1"/>
  <c r="AG53" i="287"/>
  <c r="AG55" i="287" s="1"/>
  <c r="AY53" i="287"/>
  <c r="AY55" i="287" s="1"/>
  <c r="BM53" i="287"/>
  <c r="BM55" i="287" s="1"/>
  <c r="BO53" i="287"/>
  <c r="BO55" i="287" s="1"/>
  <c r="CE53" i="287"/>
  <c r="CE55" i="287" s="1"/>
  <c r="CU53" i="287"/>
  <c r="CU55" i="287" s="1"/>
  <c r="DI53" i="287"/>
  <c r="DI55" i="287" s="1"/>
  <c r="DK53" i="287"/>
  <c r="DK55" i="287" s="1"/>
  <c r="K53" i="287"/>
  <c r="K55" i="287" s="1"/>
  <c r="K57" i="287" s="1"/>
  <c r="K66" i="287" s="1"/>
  <c r="BW53" i="287"/>
  <c r="BW55" i="287" s="1"/>
  <c r="CM53" i="287"/>
  <c r="CM55" i="287" s="1"/>
  <c r="DS53" i="287"/>
  <c r="DS55" i="287" s="1"/>
  <c r="O53" i="287"/>
  <c r="O55" i="287" s="1"/>
  <c r="AE53" i="287"/>
  <c r="AE55" i="287" s="1"/>
  <c r="AU53" i="287"/>
  <c r="AU55" i="287" s="1"/>
  <c r="BK53" i="287"/>
  <c r="BK55" i="287" s="1"/>
  <c r="CA53" i="287"/>
  <c r="CA55" i="287" s="1"/>
  <c r="CQ53" i="287"/>
  <c r="CQ55" i="287" s="1"/>
  <c r="CW53" i="287"/>
  <c r="CW55" i="287" s="1"/>
  <c r="CY53" i="287"/>
  <c r="CY55" i="287" s="1"/>
  <c r="DG53" i="287"/>
  <c r="DG55" i="287" s="1"/>
  <c r="DO53" i="287"/>
  <c r="DO55" i="287" s="1"/>
  <c r="DU53" i="287"/>
  <c r="DU55" i="287" s="1"/>
  <c r="DW53" i="287"/>
  <c r="DW55" i="287" s="1"/>
  <c r="AA53" i="287"/>
  <c r="AA55" i="287" s="1"/>
  <c r="BG53" i="287"/>
  <c r="BG55" i="287" s="1"/>
  <c r="DC53" i="287"/>
  <c r="DC55" i="287" s="1"/>
  <c r="M53" i="287"/>
  <c r="M55" i="287" s="1"/>
  <c r="Q53" i="287"/>
  <c r="Q55" i="287" s="1"/>
  <c r="U53" i="287"/>
  <c r="U55" i="287" s="1"/>
  <c r="Y53" i="287"/>
  <c r="Y55" i="287" s="1"/>
  <c r="AC53" i="287"/>
  <c r="AC55" i="287" s="1"/>
  <c r="AK53" i="287"/>
  <c r="AK55" i="287" s="1"/>
  <c r="AO53" i="287"/>
  <c r="AO55" i="287" s="1"/>
  <c r="AS53" i="287"/>
  <c r="AS55" i="287" s="1"/>
  <c r="AW53" i="287"/>
  <c r="AW55" i="287" s="1"/>
  <c r="BA53" i="287"/>
  <c r="BA55" i="287" s="1"/>
  <c r="BE53" i="287"/>
  <c r="BE55" i="287" s="1"/>
  <c r="BI53" i="287"/>
  <c r="BI55" i="287" s="1"/>
  <c r="BQ53" i="287"/>
  <c r="BQ55" i="287" s="1"/>
  <c r="BU53" i="287"/>
  <c r="BU55" i="287" s="1"/>
  <c r="BY53" i="287"/>
  <c r="BY55" i="287" s="1"/>
  <c r="CC53" i="287"/>
  <c r="CC55" i="287" s="1"/>
  <c r="CK53" i="287"/>
  <c r="CK55" i="287" s="1"/>
  <c r="CO53" i="287"/>
  <c r="CO55" i="287" s="1"/>
  <c r="CS53" i="287"/>
  <c r="CS55" i="287" s="1"/>
  <c r="DA53" i="287"/>
  <c r="DA55" i="287" s="1"/>
  <c r="DE53" i="287"/>
  <c r="DE55" i="287" s="1"/>
  <c r="DM53" i="287"/>
  <c r="DM55" i="287" s="1"/>
  <c r="P53" i="287"/>
  <c r="P55" i="287" s="1"/>
  <c r="T53" i="287"/>
  <c r="T55" i="287" s="1"/>
  <c r="BD53" i="287"/>
  <c r="BD55" i="287" s="1"/>
  <c r="BL53" i="287"/>
  <c r="BL55" i="287" s="1"/>
  <c r="BR53" i="287"/>
  <c r="BR55" i="287" s="1"/>
  <c r="BT53" i="287"/>
  <c r="BT55" i="287" s="1"/>
  <c r="BZ53" i="287"/>
  <c r="BZ55" i="287" s="1"/>
  <c r="CB53" i="287"/>
  <c r="CB55" i="287" s="1"/>
  <c r="CR53" i="287"/>
  <c r="CR55" i="287" s="1"/>
  <c r="CZ53" i="287"/>
  <c r="CZ55" i="287" s="1"/>
  <c r="DH53" i="287"/>
  <c r="DH55" i="287" s="1"/>
  <c r="AR53" i="287"/>
  <c r="AR55" i="287" s="1"/>
  <c r="BH53" i="287"/>
  <c r="BH55" i="287" s="1"/>
  <c r="CV53" i="287"/>
  <c r="CV55" i="287" s="1"/>
  <c r="CF53" i="287"/>
  <c r="CF55" i="287" s="1"/>
  <c r="CJ53" i="287"/>
  <c r="CJ55" i="287" s="1"/>
  <c r="CH53" i="287"/>
  <c r="CH55" i="287" s="1"/>
  <c r="CG53" i="287"/>
  <c r="CG55" i="287" s="1"/>
  <c r="CI53" i="287"/>
  <c r="CI55" i="287" s="1"/>
  <c r="EA53" i="287"/>
  <c r="EA55" i="287" s="1"/>
  <c r="J53" i="287"/>
  <c r="F23" i="280"/>
  <c r="L29" i="280" s="1"/>
  <c r="F10" i="286"/>
  <c r="O40" i="287"/>
  <c r="O65" i="287" s="1"/>
  <c r="W40" i="287"/>
  <c r="W65" i="287" s="1"/>
  <c r="AE40" i="287"/>
  <c r="AE65" i="287" s="1"/>
  <c r="AM40" i="287"/>
  <c r="AM65" i="287" s="1"/>
  <c r="AU40" i="287"/>
  <c r="AU65" i="287" s="1"/>
  <c r="BC40" i="287"/>
  <c r="BC65" i="287" s="1"/>
  <c r="BK40" i="287"/>
  <c r="BK65" i="287" s="1"/>
  <c r="BS40" i="287"/>
  <c r="BS65" i="287" s="1"/>
  <c r="CA40" i="287"/>
  <c r="CA65" i="287" s="1"/>
  <c r="CI40" i="287"/>
  <c r="CI65" i="287" s="1"/>
  <c r="CQ40" i="287"/>
  <c r="CQ65" i="287" s="1"/>
  <c r="CY40" i="287"/>
  <c r="CY65" i="287" s="1"/>
  <c r="DG40" i="287"/>
  <c r="DG65" i="287" s="1"/>
  <c r="DO40" i="287"/>
  <c r="DO65" i="287" s="1"/>
  <c r="DW40" i="287"/>
  <c r="DW65" i="287" s="1"/>
  <c r="K40" i="287"/>
  <c r="K65" i="287" s="1"/>
  <c r="T40" i="287"/>
  <c r="T65" i="287" s="1"/>
  <c r="AB40" i="287"/>
  <c r="AB65" i="287" s="1"/>
  <c r="AJ40" i="287"/>
  <c r="AJ65" i="287" s="1"/>
  <c r="AR40" i="287"/>
  <c r="AR65" i="287" s="1"/>
  <c r="AZ40" i="287"/>
  <c r="AZ65" i="287" s="1"/>
  <c r="BH40" i="287"/>
  <c r="BH65" i="287" s="1"/>
  <c r="BP40" i="287"/>
  <c r="BP65" i="287" s="1"/>
  <c r="BX40" i="287"/>
  <c r="BX65" i="287" s="1"/>
  <c r="CF40" i="287"/>
  <c r="CF65" i="287" s="1"/>
  <c r="CN40" i="287"/>
  <c r="CN65" i="287" s="1"/>
  <c r="CV40" i="287"/>
  <c r="CV65" i="287" s="1"/>
  <c r="DD40" i="287"/>
  <c r="DD65" i="287" s="1"/>
  <c r="DL40" i="287"/>
  <c r="DL65" i="287" s="1"/>
  <c r="DT40" i="287"/>
  <c r="DT65" i="287" s="1"/>
  <c r="M40" i="287"/>
  <c r="M65" i="287" s="1"/>
  <c r="U40" i="287"/>
  <c r="U65" i="287" s="1"/>
  <c r="AC40" i="287"/>
  <c r="AC65" i="287" s="1"/>
  <c r="AK40" i="287"/>
  <c r="AK65" i="287" s="1"/>
  <c r="AS40" i="287"/>
  <c r="AS65" i="287" s="1"/>
  <c r="BA40" i="287"/>
  <c r="BA65" i="287" s="1"/>
  <c r="BI40" i="287"/>
  <c r="BI65" i="287" s="1"/>
  <c r="BQ40" i="287"/>
  <c r="BQ65" i="287" s="1"/>
  <c r="BY40" i="287"/>
  <c r="BY65" i="287" s="1"/>
  <c r="CG40" i="287"/>
  <c r="CG65" i="287" s="1"/>
  <c r="CO40" i="287"/>
  <c r="CO65" i="287" s="1"/>
  <c r="CW40" i="287"/>
  <c r="CW65" i="287" s="1"/>
  <c r="DE40" i="287"/>
  <c r="DE65" i="287" s="1"/>
  <c r="DM40" i="287"/>
  <c r="DM65" i="287" s="1"/>
  <c r="DU40" i="287"/>
  <c r="DU65" i="287" s="1"/>
  <c r="N40" i="287"/>
  <c r="N65" i="287" s="1"/>
  <c r="V40" i="287"/>
  <c r="V65" i="287" s="1"/>
  <c r="AD40" i="287"/>
  <c r="AD65" i="287" s="1"/>
  <c r="AL40" i="287"/>
  <c r="AL65" i="287" s="1"/>
  <c r="AT40" i="287"/>
  <c r="AT65" i="287" s="1"/>
  <c r="BB40" i="287"/>
  <c r="BB65" i="287" s="1"/>
  <c r="BJ40" i="287"/>
  <c r="BJ65" i="287" s="1"/>
  <c r="BR40" i="287"/>
  <c r="BR65" i="287" s="1"/>
  <c r="BZ40" i="287"/>
  <c r="BZ65" i="287" s="1"/>
  <c r="CH40" i="287"/>
  <c r="CH65" i="287" s="1"/>
  <c r="CP40" i="287"/>
  <c r="CP65" i="287" s="1"/>
  <c r="CX40" i="287"/>
  <c r="CX65" i="287" s="1"/>
  <c r="DF40" i="287"/>
  <c r="DF65" i="287" s="1"/>
  <c r="DN40" i="287"/>
  <c r="DN65" i="287" s="1"/>
  <c r="DV40" i="287"/>
  <c r="DV65" i="287" s="1"/>
  <c r="S40" i="287"/>
  <c r="S65" i="287" s="1"/>
  <c r="AA40" i="287"/>
  <c r="AA65" i="287" s="1"/>
  <c r="AI40" i="287"/>
  <c r="AI65" i="287" s="1"/>
  <c r="AQ40" i="287"/>
  <c r="AQ65" i="287" s="1"/>
  <c r="AY40" i="287"/>
  <c r="AY65" i="287" s="1"/>
  <c r="BG40" i="287"/>
  <c r="BG65" i="287" s="1"/>
  <c r="BO40" i="287"/>
  <c r="BO65" i="287" s="1"/>
  <c r="BW40" i="287"/>
  <c r="BW65" i="287" s="1"/>
  <c r="CE40" i="287"/>
  <c r="CE65" i="287" s="1"/>
  <c r="CM40" i="287"/>
  <c r="CM65" i="287" s="1"/>
  <c r="CU40" i="287"/>
  <c r="CU65" i="287" s="1"/>
  <c r="DC40" i="287"/>
  <c r="DC65" i="287" s="1"/>
  <c r="DK40" i="287"/>
  <c r="DK65" i="287" s="1"/>
  <c r="DS40" i="287"/>
  <c r="DS65" i="287" s="1"/>
  <c r="EA40" i="287"/>
  <c r="EA65" i="287" s="1"/>
  <c r="P40" i="287"/>
  <c r="P65" i="287" s="1"/>
  <c r="X40" i="287"/>
  <c r="X65" i="287" s="1"/>
  <c r="AF40" i="287"/>
  <c r="AF65" i="287" s="1"/>
  <c r="AN40" i="287"/>
  <c r="AN65" i="287" s="1"/>
  <c r="AV40" i="287"/>
  <c r="AV65" i="287" s="1"/>
  <c r="BD40" i="287"/>
  <c r="BD65" i="287" s="1"/>
  <c r="BL40" i="287"/>
  <c r="BL65" i="287" s="1"/>
  <c r="BT40" i="287"/>
  <c r="BT65" i="287" s="1"/>
  <c r="CB40" i="287"/>
  <c r="CB65" i="287" s="1"/>
  <c r="CJ40" i="287"/>
  <c r="CJ65" i="287" s="1"/>
  <c r="CR40" i="287"/>
  <c r="CR65" i="287" s="1"/>
  <c r="CZ40" i="287"/>
  <c r="CZ65" i="287" s="1"/>
  <c r="DH40" i="287"/>
  <c r="DH65" i="287" s="1"/>
  <c r="DP40" i="287"/>
  <c r="DP65" i="287" s="1"/>
  <c r="DX40" i="287"/>
  <c r="DX65" i="287" s="1"/>
  <c r="Q40" i="287"/>
  <c r="Q65" i="287" s="1"/>
  <c r="Y40" i="287"/>
  <c r="Y65" i="287" s="1"/>
  <c r="AG40" i="287"/>
  <c r="AG65" i="287" s="1"/>
  <c r="AO40" i="287"/>
  <c r="AO65" i="287" s="1"/>
  <c r="AW40" i="287"/>
  <c r="AW65" i="287" s="1"/>
  <c r="BE40" i="287"/>
  <c r="BE65" i="287" s="1"/>
  <c r="BM40" i="287"/>
  <c r="BM65" i="287" s="1"/>
  <c r="BU40" i="287"/>
  <c r="BU65" i="287" s="1"/>
  <c r="CC40" i="287"/>
  <c r="CC65" i="287" s="1"/>
  <c r="CK40" i="287"/>
  <c r="CK65" i="287" s="1"/>
  <c r="CS40" i="287"/>
  <c r="CS65" i="287" s="1"/>
  <c r="DA40" i="287"/>
  <c r="DA65" i="287" s="1"/>
  <c r="DI40" i="287"/>
  <c r="DI65" i="287" s="1"/>
  <c r="DQ40" i="287"/>
  <c r="DQ65" i="287" s="1"/>
  <c r="DY40" i="287"/>
  <c r="DY65" i="287" s="1"/>
  <c r="R40" i="287"/>
  <c r="R65" i="287" s="1"/>
  <c r="Z40" i="287"/>
  <c r="Z65" i="287" s="1"/>
  <c r="AH40" i="287"/>
  <c r="AH65" i="287" s="1"/>
  <c r="AP40" i="287"/>
  <c r="AP65" i="287" s="1"/>
  <c r="AX40" i="287"/>
  <c r="AX65" i="287" s="1"/>
  <c r="BF40" i="287"/>
  <c r="BF65" i="287" s="1"/>
  <c r="BN40" i="287"/>
  <c r="BN65" i="287" s="1"/>
  <c r="BV40" i="287"/>
  <c r="BV65" i="287" s="1"/>
  <c r="CD40" i="287"/>
  <c r="CD65" i="287" s="1"/>
  <c r="CL40" i="287"/>
  <c r="CL65" i="287" s="1"/>
  <c r="CT40" i="287"/>
  <c r="CT65" i="287" s="1"/>
  <c r="DB40" i="287"/>
  <c r="DB65" i="287" s="1"/>
  <c r="DJ40" i="287"/>
  <c r="DJ65" i="287" s="1"/>
  <c r="DR40" i="287"/>
  <c r="DR65" i="287" s="1"/>
  <c r="DZ40" i="287"/>
  <c r="DZ65" i="287" s="1"/>
  <c r="L40" i="287"/>
  <c r="L65" i="287" s="1"/>
  <c r="J40" i="287"/>
  <c r="J65" i="287" l="1"/>
  <c r="H40" i="287"/>
  <c r="H65" i="287" s="1"/>
  <c r="K16" i="286"/>
  <c r="K18" i="286" s="1"/>
  <c r="L16" i="286"/>
  <c r="L18" i="286" s="1"/>
  <c r="J16" i="286"/>
  <c r="H53" i="287"/>
  <c r="H55" i="287" s="1"/>
  <c r="J55" i="287"/>
  <c r="J57" i="287" s="1"/>
  <c r="K70" i="277"/>
  <c r="L26" i="288"/>
  <c r="L28" i="288" s="1"/>
  <c r="L31" i="288" s="1"/>
  <c r="L32" i="288" s="1"/>
  <c r="L35" i="288" s="1"/>
  <c r="L73" i="265"/>
  <c r="K73" i="277" s="1"/>
  <c r="M26" i="280"/>
  <c r="M36" i="288"/>
  <c r="M79" i="287"/>
  <c r="M81" i="287" s="1"/>
  <c r="M40" i="288" l="1"/>
  <c r="M61" i="287"/>
  <c r="M62" i="287" s="1"/>
  <c r="M56" i="287"/>
  <c r="M57" i="287" s="1"/>
  <c r="M66" i="287" s="1"/>
  <c r="M82" i="287"/>
  <c r="M49" i="288"/>
  <c r="M96" i="287"/>
  <c r="K75" i="277"/>
  <c r="K81" i="277" s="1"/>
  <c r="J66" i="287"/>
  <c r="J18" i="286"/>
  <c r="M16" i="280"/>
  <c r="M18" i="280" s="1"/>
  <c r="L75" i="265"/>
  <c r="L81" i="265" s="1"/>
  <c r="K83" i="277" l="1"/>
  <c r="K82" i="277"/>
  <c r="L83" i="265"/>
  <c r="L82" i="265"/>
  <c r="M28" i="280"/>
  <c r="M29" i="280" s="1"/>
  <c r="M19" i="280"/>
  <c r="M15" i="286"/>
  <c r="M35" i="265"/>
  <c r="M16" i="265"/>
  <c r="M67" i="287"/>
  <c r="M68" i="287" s="1"/>
  <c r="M26" i="288" l="1"/>
  <c r="M73" i="265"/>
  <c r="N26" i="280"/>
  <c r="M91" i="287"/>
  <c r="M92" i="287" s="1"/>
  <c r="M97" i="287"/>
  <c r="M98" i="287" s="1"/>
  <c r="M69" i="287"/>
  <c r="M19" i="265"/>
  <c r="M49" i="265"/>
  <c r="M28" i="286" l="1"/>
  <c r="M30" i="286" s="1"/>
  <c r="N16" i="280"/>
  <c r="N18" i="280" s="1"/>
  <c r="M22" i="265"/>
  <c r="M47" i="288"/>
  <c r="M36" i="265"/>
  <c r="M70" i="265"/>
  <c r="N90" i="287"/>
  <c r="N36" i="288" l="1"/>
  <c r="N79" i="287"/>
  <c r="N81" i="287" s="1"/>
  <c r="M37" i="265"/>
  <c r="M58" i="280"/>
  <c r="M59" i="280" s="1"/>
  <c r="M67" i="280" s="1"/>
  <c r="M39" i="280"/>
  <c r="N19" i="280"/>
  <c r="N28" i="280"/>
  <c r="N29" i="280" s="1"/>
  <c r="N15" i="286"/>
  <c r="N26" i="288" l="1"/>
  <c r="N73" i="265"/>
  <c r="O26" i="280"/>
  <c r="N40" i="288"/>
  <c r="N61" i="287"/>
  <c r="N62" i="287" s="1"/>
  <c r="N96" i="287"/>
  <c r="N56" i="287"/>
  <c r="N57" i="287" s="1"/>
  <c r="N49" i="288"/>
  <c r="N82" i="287"/>
  <c r="N49" i="265"/>
  <c r="M42" i="265"/>
  <c r="M47" i="265" l="1"/>
  <c r="N66" i="287"/>
  <c r="N67" i="287"/>
  <c r="N68" i="287" s="1"/>
  <c r="N35" i="265"/>
  <c r="N16" i="265"/>
  <c r="O16" i="280"/>
  <c r="O18" i="280" s="1"/>
  <c r="N69" i="287" l="1"/>
  <c r="N91" i="287"/>
  <c r="N92" i="287" s="1"/>
  <c r="N97" i="287"/>
  <c r="N98" i="287" s="1"/>
  <c r="M50" i="265"/>
  <c r="O19" i="280"/>
  <c r="O28" i="280"/>
  <c r="O29" i="280" s="1"/>
  <c r="O15" i="286"/>
  <c r="N19" i="265"/>
  <c r="O73" i="265" l="1"/>
  <c r="O26" i="288"/>
  <c r="P26" i="280"/>
  <c r="N70" i="265"/>
  <c r="O90" i="287"/>
  <c r="N22" i="265"/>
  <c r="N47" i="288"/>
  <c r="O49" i="265"/>
  <c r="M63" i="280"/>
  <c r="M64" i="280" s="1"/>
  <c r="M68" i="280" s="1"/>
  <c r="M69" i="280" s="1"/>
  <c r="M50" i="280"/>
  <c r="N28" i="286"/>
  <c r="N30" i="286" s="1"/>
  <c r="N36" i="265"/>
  <c r="N37" i="265" l="1"/>
  <c r="M40" i="280"/>
  <c r="M41" i="280" s="1"/>
  <c r="M14" i="286"/>
  <c r="M16" i="286" s="1"/>
  <c r="M51" i="280"/>
  <c r="M52" i="280" s="1"/>
  <c r="M70" i="280"/>
  <c r="O36" i="288"/>
  <c r="O79" i="287"/>
  <c r="O81" i="287" s="1"/>
  <c r="P16" i="280"/>
  <c r="P18" i="280" s="1"/>
  <c r="N39" i="280"/>
  <c r="N58" i="280"/>
  <c r="M27" i="288" l="1"/>
  <c r="M28" i="288" s="1"/>
  <c r="M31" i="288" s="1"/>
  <c r="M32" i="288" s="1"/>
  <c r="M35" i="288" s="1"/>
  <c r="M38" i="288" s="1"/>
  <c r="M41" i="288" s="1"/>
  <c r="M42" i="288" s="1"/>
  <c r="M74" i="265"/>
  <c r="M75" i="265" s="1"/>
  <c r="M81" i="265" s="1"/>
  <c r="N38" i="280"/>
  <c r="N42" i="265"/>
  <c r="M63" i="265"/>
  <c r="M65" i="265" s="1"/>
  <c r="M67" i="265" s="1"/>
  <c r="M80" i="265" s="1"/>
  <c r="N49" i="280"/>
  <c r="P19" i="280"/>
  <c r="P15" i="286"/>
  <c r="P28" i="280"/>
  <c r="P29" i="280" s="1"/>
  <c r="O40" i="288"/>
  <c r="O61" i="287"/>
  <c r="O62" i="287" s="1"/>
  <c r="O49" i="288"/>
  <c r="O56" i="287"/>
  <c r="O57" i="287" s="1"/>
  <c r="O96" i="287"/>
  <c r="O82" i="287"/>
  <c r="M24" i="265"/>
  <c r="M52" i="265"/>
  <c r="M18" i="286"/>
  <c r="M25" i="265" l="1"/>
  <c r="O35" i="265"/>
  <c r="O16" i="265"/>
  <c r="O66" i="287"/>
  <c r="O67" i="287"/>
  <c r="O68" i="287" s="1"/>
  <c r="N62" i="280"/>
  <c r="N57" i="280"/>
  <c r="N59" i="280" s="1"/>
  <c r="N67" i="280" s="1"/>
  <c r="M51" i="288"/>
  <c r="M52" i="288" s="1"/>
  <c r="M53" i="265"/>
  <c r="P73" i="265"/>
  <c r="L73" i="277" s="1"/>
  <c r="P26" i="288"/>
  <c r="Q26" i="280"/>
  <c r="P49" i="265"/>
  <c r="M82" i="265"/>
  <c r="M83" i="265"/>
  <c r="N47" i="265"/>
  <c r="Q16" i="280" l="1"/>
  <c r="Q18" i="280" s="1"/>
  <c r="N50" i="265"/>
  <c r="M57" i="288"/>
  <c r="M58" i="288" s="1"/>
  <c r="M54" i="288"/>
  <c r="M55" i="288" s="1"/>
  <c r="O91" i="287"/>
  <c r="O92" i="287" s="1"/>
  <c r="O97" i="287"/>
  <c r="O98" i="287" s="1"/>
  <c r="O69" i="287"/>
  <c r="O19" i="265"/>
  <c r="O28" i="286" l="1"/>
  <c r="O30" i="286" s="1"/>
  <c r="M60" i="288"/>
  <c r="M62" i="288" s="1"/>
  <c r="M64" i="288"/>
  <c r="O22" i="265"/>
  <c r="O47" i="288"/>
  <c r="O36" i="265"/>
  <c r="O70" i="265"/>
  <c r="P90" i="287"/>
  <c r="M69" i="288"/>
  <c r="N63" i="280"/>
  <c r="N64" i="280" s="1"/>
  <c r="N68" i="280" s="1"/>
  <c r="N69" i="280" s="1"/>
  <c r="N50" i="280"/>
  <c r="Q28" i="280"/>
  <c r="Q29" i="280" s="1"/>
  <c r="Q19" i="280"/>
  <c r="Q15" i="286"/>
  <c r="Q73" i="265" l="1"/>
  <c r="Q26" i="288"/>
  <c r="R26" i="280"/>
  <c r="O37" i="265"/>
  <c r="Q49" i="265"/>
  <c r="N51" i="280"/>
  <c r="N52" i="280" s="1"/>
  <c r="N40" i="280"/>
  <c r="N41" i="280" s="1"/>
  <c r="N70" i="280"/>
  <c r="N14" i="286"/>
  <c r="N16" i="286" s="1"/>
  <c r="P36" i="288"/>
  <c r="P79" i="287"/>
  <c r="P81" i="287" s="1"/>
  <c r="O39" i="280"/>
  <c r="O58" i="280"/>
  <c r="M70" i="288"/>
  <c r="M71" i="288" s="1"/>
  <c r="N68" i="288" s="1"/>
  <c r="M65" i="288"/>
  <c r="M66" i="288" s="1"/>
  <c r="N61" i="288" l="1"/>
  <c r="N63" i="265"/>
  <c r="N65" i="265" s="1"/>
  <c r="N67" i="265" s="1"/>
  <c r="N80" i="265" s="1"/>
  <c r="O49" i="280"/>
  <c r="N18" i="286"/>
  <c r="M75" i="288"/>
  <c r="M76" i="288" s="1"/>
  <c r="O42" i="265"/>
  <c r="P40" i="288"/>
  <c r="P96" i="287"/>
  <c r="P49" i="288"/>
  <c r="P56" i="287"/>
  <c r="P57" i="287" s="1"/>
  <c r="P61" i="287"/>
  <c r="P62" i="287" s="1"/>
  <c r="P82" i="287"/>
  <c r="N24" i="265"/>
  <c r="N52" i="265"/>
  <c r="N27" i="288"/>
  <c r="N28" i="288" s="1"/>
  <c r="N31" i="288" s="1"/>
  <c r="N32" i="288" s="1"/>
  <c r="N35" i="288" s="1"/>
  <c r="N38" i="288" s="1"/>
  <c r="N41" i="288" s="1"/>
  <c r="N42" i="288" s="1"/>
  <c r="N74" i="265"/>
  <c r="N75" i="265" s="1"/>
  <c r="N81" i="265" s="1"/>
  <c r="O38" i="280"/>
  <c r="R16" i="280"/>
  <c r="R18" i="280" s="1"/>
  <c r="N51" i="288" l="1"/>
  <c r="N52" i="288" s="1"/>
  <c r="N53" i="265"/>
  <c r="P67" i="287"/>
  <c r="P68" i="287" s="1"/>
  <c r="O47" i="265"/>
  <c r="R19" i="280"/>
  <c r="R49" i="265" s="1"/>
  <c r="R15" i="286"/>
  <c r="R28" i="280"/>
  <c r="R29" i="280" s="1"/>
  <c r="N25" i="265"/>
  <c r="P35" i="265"/>
  <c r="P16" i="265"/>
  <c r="P66" i="287"/>
  <c r="M9" i="289"/>
  <c r="M19" i="289" s="1"/>
  <c r="O62" i="280"/>
  <c r="O57" i="280"/>
  <c r="O59" i="280" s="1"/>
  <c r="O67" i="280" s="1"/>
  <c r="N83" i="265"/>
  <c r="N82" i="265"/>
  <c r="P19" i="265" l="1"/>
  <c r="K16" i="277"/>
  <c r="R73" i="265"/>
  <c r="R26" i="288"/>
  <c r="S26" i="280"/>
  <c r="O50" i="265"/>
  <c r="K35" i="277"/>
  <c r="P91" i="287"/>
  <c r="P92" i="287" s="1"/>
  <c r="P97" i="287"/>
  <c r="P98" i="287" s="1"/>
  <c r="P69" i="287"/>
  <c r="N57" i="288"/>
  <c r="N58" i="288" s="1"/>
  <c r="N54" i="288"/>
  <c r="N55" i="288" s="1"/>
  <c r="N60" i="288" l="1"/>
  <c r="N62" i="288" s="1"/>
  <c r="N64" i="288"/>
  <c r="P28" i="286"/>
  <c r="P30" i="286" s="1"/>
  <c r="O50" i="280"/>
  <c r="O63" i="280"/>
  <c r="O64" i="280" s="1"/>
  <c r="O68" i="280" s="1"/>
  <c r="O69" i="280" s="1"/>
  <c r="S16" i="280"/>
  <c r="S18" i="280" s="1"/>
  <c r="P22" i="265"/>
  <c r="P47" i="288"/>
  <c r="N69" i="288"/>
  <c r="P36" i="265"/>
  <c r="P70" i="265"/>
  <c r="Q90" i="287"/>
  <c r="K19" i="277"/>
  <c r="Q36" i="288" l="1"/>
  <c r="Q79" i="287"/>
  <c r="Q81" i="287" s="1"/>
  <c r="L70" i="277"/>
  <c r="K36" i="277"/>
  <c r="P37" i="265"/>
  <c r="N71" i="288"/>
  <c r="O68" i="288" s="1"/>
  <c r="N70" i="288"/>
  <c r="N65" i="288"/>
  <c r="N66" i="288" s="1"/>
  <c r="K22" i="277"/>
  <c r="P39" i="280"/>
  <c r="P58" i="280"/>
  <c r="S19" i="280"/>
  <c r="S49" i="265" s="1"/>
  <c r="S28" i="280"/>
  <c r="S29" i="280" s="1"/>
  <c r="S15" i="286"/>
  <c r="O70" i="280"/>
  <c r="O14" i="286"/>
  <c r="O16" i="286" s="1"/>
  <c r="O40" i="280"/>
  <c r="O41" i="280" s="1"/>
  <c r="O51" i="280"/>
  <c r="O52" i="280" s="1"/>
  <c r="O63" i="265" l="1"/>
  <c r="O65" i="265" s="1"/>
  <c r="O67" i="265" s="1"/>
  <c r="O80" i="265" s="1"/>
  <c r="P49" i="280"/>
  <c r="N75" i="288"/>
  <c r="N76" i="288" s="1"/>
  <c r="O18" i="286"/>
  <c r="O61" i="288"/>
  <c r="Q40" i="288"/>
  <c r="Q56" i="287"/>
  <c r="Q57" i="287" s="1"/>
  <c r="Q61" i="287"/>
  <c r="Q62" i="287" s="1"/>
  <c r="Q96" i="287"/>
  <c r="Q49" i="288"/>
  <c r="Q82" i="287"/>
  <c r="K37" i="277"/>
  <c r="O74" i="265"/>
  <c r="O75" i="265" s="1"/>
  <c r="O81" i="265" s="1"/>
  <c r="O27" i="288"/>
  <c r="O28" i="288" s="1"/>
  <c r="O31" i="288" s="1"/>
  <c r="O32" i="288" s="1"/>
  <c r="O35" i="288" s="1"/>
  <c r="O38" i="288" s="1"/>
  <c r="O41" i="288" s="1"/>
  <c r="O42" i="288" s="1"/>
  <c r="P38" i="280"/>
  <c r="O52" i="265"/>
  <c r="O24" i="265"/>
  <c r="S26" i="288"/>
  <c r="S73" i="265"/>
  <c r="T26" i="280"/>
  <c r="P42" i="265"/>
  <c r="O51" i="288" l="1"/>
  <c r="O52" i="288" s="1"/>
  <c r="Q67" i="287"/>
  <c r="Q68" i="287" s="1"/>
  <c r="T16" i="280"/>
  <c r="T18" i="280" s="1"/>
  <c r="O25" i="265"/>
  <c r="P57" i="280"/>
  <c r="P59" i="280" s="1"/>
  <c r="P67" i="280" s="1"/>
  <c r="Q35" i="265"/>
  <c r="Q16" i="265"/>
  <c r="Q66" i="287"/>
  <c r="P62" i="280"/>
  <c r="P47" i="265"/>
  <c r="O53" i="265"/>
  <c r="K41" i="277"/>
  <c r="N9" i="289"/>
  <c r="N19" i="289" s="1"/>
  <c r="O82" i="265"/>
  <c r="O83" i="265"/>
  <c r="P50" i="265" l="1"/>
  <c r="K46" i="277"/>
  <c r="Q19" i="265"/>
  <c r="T19" i="280"/>
  <c r="T49" i="265" s="1"/>
  <c r="T28" i="280"/>
  <c r="T29" i="280" s="1"/>
  <c r="T15" i="286"/>
  <c r="Q91" i="287"/>
  <c r="Q92" i="287" s="1"/>
  <c r="Q97" i="287"/>
  <c r="Q98" i="287" s="1"/>
  <c r="Q69" i="287"/>
  <c r="O57" i="288"/>
  <c r="O58" i="288" s="1"/>
  <c r="O54" i="288"/>
  <c r="O55" i="288" s="1"/>
  <c r="O69" i="288" l="1"/>
  <c r="Q36" i="265"/>
  <c r="Q70" i="265"/>
  <c r="R90" i="287"/>
  <c r="T73" i="265"/>
  <c r="M73" i="277" s="1"/>
  <c r="T26" i="288"/>
  <c r="U26" i="280"/>
  <c r="Q22" i="265"/>
  <c r="Q47" i="288"/>
  <c r="P63" i="280"/>
  <c r="P64" i="280" s="1"/>
  <c r="P68" i="280" s="1"/>
  <c r="P69" i="280" s="1"/>
  <c r="P50" i="280"/>
  <c r="O60" i="288"/>
  <c r="O62" i="288" s="1"/>
  <c r="O64" i="288"/>
  <c r="Q28" i="286"/>
  <c r="Q30" i="286" s="1"/>
  <c r="O70" i="288" l="1"/>
  <c r="O65" i="288"/>
  <c r="P70" i="280"/>
  <c r="P40" i="280"/>
  <c r="P41" i="280" s="1"/>
  <c r="P14" i="286"/>
  <c r="P16" i="286" s="1"/>
  <c r="P51" i="280"/>
  <c r="P52" i="280" s="1"/>
  <c r="U16" i="280"/>
  <c r="U18" i="280" s="1"/>
  <c r="O66" i="288"/>
  <c r="Q39" i="280"/>
  <c r="Q58" i="280"/>
  <c r="R36" i="288"/>
  <c r="R79" i="287"/>
  <c r="R81" i="287" s="1"/>
  <c r="Q37" i="265"/>
  <c r="O71" i="288"/>
  <c r="P68" i="288" s="1"/>
  <c r="P61" i="288" l="1"/>
  <c r="Q42" i="265"/>
  <c r="R40" i="288"/>
  <c r="R96" i="287"/>
  <c r="R56" i="287"/>
  <c r="R57" i="287" s="1"/>
  <c r="R66" i="287" s="1"/>
  <c r="R61" i="287"/>
  <c r="R62" i="287" s="1"/>
  <c r="R67" i="287" s="1"/>
  <c r="R68" i="287" s="1"/>
  <c r="R49" i="288"/>
  <c r="R82" i="287"/>
  <c r="O75" i="288"/>
  <c r="O76" i="288" s="1"/>
  <c r="U15" i="286"/>
  <c r="U19" i="280"/>
  <c r="U49" i="265" s="1"/>
  <c r="U28" i="280"/>
  <c r="U29" i="280" s="1"/>
  <c r="P18" i="286"/>
  <c r="P24" i="265"/>
  <c r="P52" i="265"/>
  <c r="P63" i="265"/>
  <c r="Q49" i="280"/>
  <c r="P74" i="265"/>
  <c r="P27" i="288"/>
  <c r="P28" i="288" s="1"/>
  <c r="P31" i="288" s="1"/>
  <c r="P32" i="288" s="1"/>
  <c r="P35" i="288" s="1"/>
  <c r="P38" i="288" s="1"/>
  <c r="P41" i="288" s="1"/>
  <c r="P42" i="288" s="1"/>
  <c r="Q38" i="280"/>
  <c r="P51" i="288" l="1"/>
  <c r="P52" i="288" s="1"/>
  <c r="Q62" i="280"/>
  <c r="P25" i="265"/>
  <c r="K24" i="277"/>
  <c r="R69" i="287"/>
  <c r="R36" i="265" s="1"/>
  <c r="R97" i="287"/>
  <c r="R91" i="287"/>
  <c r="R92" i="287" s="1"/>
  <c r="R98" i="287"/>
  <c r="R28" i="286" s="1"/>
  <c r="R30" i="286" s="1"/>
  <c r="R35" i="265"/>
  <c r="R16" i="265"/>
  <c r="Q57" i="280"/>
  <c r="Q59" i="280" s="1"/>
  <c r="Q67" i="280" s="1"/>
  <c r="L74" i="277"/>
  <c r="L75" i="277" s="1"/>
  <c r="L81" i="277" s="1"/>
  <c r="P75" i="265"/>
  <c r="P81" i="265" s="1"/>
  <c r="L63" i="277"/>
  <c r="L65" i="277" s="1"/>
  <c r="L67" i="277" s="1"/>
  <c r="L80" i="277" s="1"/>
  <c r="P65" i="265"/>
  <c r="P67" i="265" s="1"/>
  <c r="P80" i="265" s="1"/>
  <c r="K51" i="277"/>
  <c r="P53" i="265"/>
  <c r="U26" i="288"/>
  <c r="U73" i="265"/>
  <c r="V26" i="280"/>
  <c r="O9" i="289"/>
  <c r="O19" i="289" s="1"/>
  <c r="Q47" i="265"/>
  <c r="R37" i="265" l="1"/>
  <c r="R42" i="265" s="1"/>
  <c r="R47" i="265" s="1"/>
  <c r="R50" i="265" s="1"/>
  <c r="K25" i="277"/>
  <c r="Q50" i="265"/>
  <c r="V16" i="280"/>
  <c r="V18" i="280" s="1"/>
  <c r="L82" i="277"/>
  <c r="L83" i="277"/>
  <c r="P82" i="265"/>
  <c r="P83" i="265"/>
  <c r="R19" i="265"/>
  <c r="R70" i="265"/>
  <c r="S90" i="287"/>
  <c r="P57" i="288"/>
  <c r="P58" i="288" s="1"/>
  <c r="P54" i="288"/>
  <c r="P55" i="288" s="1"/>
  <c r="R22" i="265" l="1"/>
  <c r="R47" i="288"/>
  <c r="P69" i="288"/>
  <c r="P60" i="288"/>
  <c r="P62" i="288" s="1"/>
  <c r="P64" i="288"/>
  <c r="S36" i="288"/>
  <c r="S79" i="287"/>
  <c r="S81" i="287" s="1"/>
  <c r="V15" i="286"/>
  <c r="V19" i="280"/>
  <c r="V49" i="265" s="1"/>
  <c r="V28" i="280"/>
  <c r="V29" i="280" s="1"/>
  <c r="Q50" i="280"/>
  <c r="Q63" i="280"/>
  <c r="Q64" i="280" s="1"/>
  <c r="Q68" i="280" s="1"/>
  <c r="Q69" i="280" s="1"/>
  <c r="R50" i="280"/>
  <c r="R63" i="280"/>
  <c r="Q70" i="280" l="1"/>
  <c r="Q40" i="280"/>
  <c r="Q41" i="280" s="1"/>
  <c r="Q14" i="286"/>
  <c r="Q16" i="286" s="1"/>
  <c r="Q18" i="286" s="1"/>
  <c r="Q51" i="280"/>
  <c r="Q52" i="280" s="1"/>
  <c r="S40" i="288"/>
  <c r="S61" i="287"/>
  <c r="S62" i="287" s="1"/>
  <c r="S67" i="287" s="1"/>
  <c r="S68" i="287" s="1"/>
  <c r="S49" i="288"/>
  <c r="S96" i="287"/>
  <c r="S56" i="287"/>
  <c r="S57" i="287" s="1"/>
  <c r="S66" i="287" s="1"/>
  <c r="S82" i="287"/>
  <c r="P65" i="288"/>
  <c r="P70" i="288"/>
  <c r="P71" i="288"/>
  <c r="Q68" i="288" s="1"/>
  <c r="R39" i="280"/>
  <c r="R58" i="280"/>
  <c r="V73" i="265"/>
  <c r="V26" i="288"/>
  <c r="W26" i="280"/>
  <c r="P66" i="288"/>
  <c r="S97" i="287" l="1"/>
  <c r="S69" i="287"/>
  <c r="S36" i="265" s="1"/>
  <c r="S91" i="287"/>
  <c r="S92" i="287" s="1"/>
  <c r="P75" i="288"/>
  <c r="P76" i="288" s="1"/>
  <c r="Q63" i="265"/>
  <c r="Q65" i="265" s="1"/>
  <c r="Q67" i="265" s="1"/>
  <c r="Q80" i="265" s="1"/>
  <c r="R49" i="280"/>
  <c r="Q27" i="288"/>
  <c r="Q28" i="288" s="1"/>
  <c r="Q31" i="288" s="1"/>
  <c r="Q32" i="288" s="1"/>
  <c r="Q35" i="288" s="1"/>
  <c r="Q38" i="288" s="1"/>
  <c r="Q41" i="288" s="1"/>
  <c r="Q42" i="288" s="1"/>
  <c r="Q74" i="265"/>
  <c r="Q75" i="265" s="1"/>
  <c r="Q81" i="265" s="1"/>
  <c r="R38" i="280"/>
  <c r="W16" i="280"/>
  <c r="W18" i="280" s="1"/>
  <c r="Q61" i="288"/>
  <c r="S35" i="265"/>
  <c r="S16" i="265"/>
  <c r="S98" i="287"/>
  <c r="S28" i="286" s="1"/>
  <c r="S30" i="286" s="1"/>
  <c r="Q24" i="265"/>
  <c r="Q52" i="265"/>
  <c r="Q25" i="265" l="1"/>
  <c r="R57" i="280"/>
  <c r="R59" i="280" s="1"/>
  <c r="R67" i="280" s="1"/>
  <c r="Q51" i="288"/>
  <c r="Q52" i="288" s="1"/>
  <c r="Q83" i="265"/>
  <c r="Q82" i="265"/>
  <c r="P9" i="289"/>
  <c r="P19" i="289" s="1"/>
  <c r="S19" i="265"/>
  <c r="Q53" i="265"/>
  <c r="S37" i="265"/>
  <c r="S42" i="265" s="1"/>
  <c r="S47" i="265" s="1"/>
  <c r="S50" i="265" s="1"/>
  <c r="W19" i="280"/>
  <c r="W49" i="265" s="1"/>
  <c r="W28" i="280"/>
  <c r="W29" i="280" s="1"/>
  <c r="W15" i="286"/>
  <c r="R62" i="280"/>
  <c r="R64" i="280" s="1"/>
  <c r="R68" i="280" s="1"/>
  <c r="S70" i="265"/>
  <c r="T90" i="287"/>
  <c r="W26" i="288" l="1"/>
  <c r="W73" i="265"/>
  <c r="X26" i="280"/>
  <c r="T36" i="288"/>
  <c r="T79" i="287"/>
  <c r="T81" i="287" s="1"/>
  <c r="S50" i="280"/>
  <c r="S63" i="280"/>
  <c r="S22" i="265"/>
  <c r="S47" i="288"/>
  <c r="Q57" i="288"/>
  <c r="Q58" i="288" s="1"/>
  <c r="Q54" i="288"/>
  <c r="Q55" i="288" s="1"/>
  <c r="R69" i="280"/>
  <c r="R70" i="280" l="1"/>
  <c r="R40" i="280"/>
  <c r="R41" i="280" s="1"/>
  <c r="R51" i="280"/>
  <c r="R52" i="280" s="1"/>
  <c r="R14" i="286"/>
  <c r="R16" i="286" s="1"/>
  <c r="R18" i="286" s="1"/>
  <c r="S39" i="280"/>
  <c r="S58" i="280"/>
  <c r="Q69" i="288"/>
  <c r="T40" i="288"/>
  <c r="T96" i="287"/>
  <c r="T56" i="287"/>
  <c r="T57" i="287" s="1"/>
  <c r="T66" i="287" s="1"/>
  <c r="T61" i="287"/>
  <c r="T62" i="287" s="1"/>
  <c r="T67" i="287" s="1"/>
  <c r="T68" i="287" s="1"/>
  <c r="T49" i="288"/>
  <c r="T82" i="287"/>
  <c r="Q60" i="288"/>
  <c r="Q62" i="288" s="1"/>
  <c r="Q64" i="288"/>
  <c r="X16" i="280"/>
  <c r="X18" i="280" s="1"/>
  <c r="X19" i="280" l="1"/>
  <c r="X49" i="265" s="1"/>
  <c r="X28" i="280"/>
  <c r="X29" i="280" s="1"/>
  <c r="X15" i="286"/>
  <c r="T35" i="265"/>
  <c r="T16" i="265"/>
  <c r="T69" i="287"/>
  <c r="T36" i="265" s="1"/>
  <c r="T91" i="287"/>
  <c r="T92" i="287" s="1"/>
  <c r="T97" i="287"/>
  <c r="T98" i="287" s="1"/>
  <c r="T28" i="286" s="1"/>
  <c r="T30" i="286" s="1"/>
  <c r="R27" i="288"/>
  <c r="R28" i="288" s="1"/>
  <c r="R31" i="288" s="1"/>
  <c r="R32" i="288" s="1"/>
  <c r="R35" i="288" s="1"/>
  <c r="R38" i="288" s="1"/>
  <c r="R41" i="288" s="1"/>
  <c r="R42" i="288" s="1"/>
  <c r="R51" i="288" s="1"/>
  <c r="R52" i="288" s="1"/>
  <c r="R74" i="265"/>
  <c r="R75" i="265" s="1"/>
  <c r="R81" i="265" s="1"/>
  <c r="S38" i="280"/>
  <c r="Q70" i="288"/>
  <c r="Q71" i="288" s="1"/>
  <c r="R68" i="288" s="1"/>
  <c r="Q65" i="288"/>
  <c r="Q66" i="288" s="1"/>
  <c r="R63" i="265"/>
  <c r="R65" i="265" s="1"/>
  <c r="R67" i="265" s="1"/>
  <c r="R80" i="265" s="1"/>
  <c r="S49" i="280"/>
  <c r="R24" i="265"/>
  <c r="R52" i="265"/>
  <c r="Q75" i="288" l="1"/>
  <c r="Q76" i="288" s="1"/>
  <c r="R61" i="288"/>
  <c r="R25" i="265"/>
  <c r="R53" i="265"/>
  <c r="S62" i="280"/>
  <c r="S64" i="280" s="1"/>
  <c r="S68" i="280" s="1"/>
  <c r="S57" i="280"/>
  <c r="S59" i="280" s="1"/>
  <c r="S67" i="280" s="1"/>
  <c r="S69" i="280" s="1"/>
  <c r="R57" i="288"/>
  <c r="R58" i="288" s="1"/>
  <c r="R69" i="288" s="1"/>
  <c r="R54" i="288"/>
  <c r="R55" i="288" s="1"/>
  <c r="T70" i="265"/>
  <c r="U90" i="287"/>
  <c r="T19" i="265"/>
  <c r="L16" i="277"/>
  <c r="X26" i="288"/>
  <c r="X73" i="265"/>
  <c r="N73" i="277" s="1"/>
  <c r="Y26" i="280"/>
  <c r="R82" i="265"/>
  <c r="R83" i="265"/>
  <c r="T37" i="265"/>
  <c r="T42" i="265" s="1"/>
  <c r="T47" i="265" s="1"/>
  <c r="T50" i="265" s="1"/>
  <c r="L35" i="277"/>
  <c r="L19" i="277" l="1"/>
  <c r="U36" i="288"/>
  <c r="U79" i="287"/>
  <c r="U81" i="287" s="1"/>
  <c r="R60" i="288"/>
  <c r="R62" i="288" s="1"/>
  <c r="R64" i="288"/>
  <c r="T63" i="280"/>
  <c r="T50" i="280"/>
  <c r="Y16" i="280"/>
  <c r="Y18" i="280" s="1"/>
  <c r="T22" i="265"/>
  <c r="T47" i="288"/>
  <c r="M70" i="277"/>
  <c r="S51" i="280"/>
  <c r="S52" i="280" s="1"/>
  <c r="S14" i="286"/>
  <c r="S16" i="286" s="1"/>
  <c r="S18" i="286" s="1"/>
  <c r="S40" i="280"/>
  <c r="S41" i="280" s="1"/>
  <c r="S70" i="280"/>
  <c r="Q9" i="289"/>
  <c r="Q19" i="289" s="1"/>
  <c r="Y19" i="280" l="1"/>
  <c r="Y49" i="265" s="1"/>
  <c r="Y28" i="280"/>
  <c r="Y29" i="280" s="1"/>
  <c r="Y15" i="286"/>
  <c r="U40" i="288"/>
  <c r="U61" i="287"/>
  <c r="U62" i="287" s="1"/>
  <c r="U67" i="287" s="1"/>
  <c r="U68" i="287" s="1"/>
  <c r="U96" i="287"/>
  <c r="U49" i="288"/>
  <c r="U56" i="287"/>
  <c r="U57" i="287" s="1"/>
  <c r="U66" i="287" s="1"/>
  <c r="U82" i="287"/>
  <c r="L22" i="277"/>
  <c r="S24" i="265"/>
  <c r="S52" i="265"/>
  <c r="S27" i="288"/>
  <c r="S28" i="288" s="1"/>
  <c r="S31" i="288" s="1"/>
  <c r="S32" i="288" s="1"/>
  <c r="S35" i="288" s="1"/>
  <c r="S38" i="288" s="1"/>
  <c r="S41" i="288" s="1"/>
  <c r="S42" i="288" s="1"/>
  <c r="S51" i="288" s="1"/>
  <c r="S52" i="288" s="1"/>
  <c r="S74" i="265"/>
  <c r="S75" i="265" s="1"/>
  <c r="S81" i="265" s="1"/>
  <c r="T38" i="280"/>
  <c r="S63" i="265"/>
  <c r="S65" i="265" s="1"/>
  <c r="S67" i="265" s="1"/>
  <c r="S80" i="265" s="1"/>
  <c r="T49" i="280"/>
  <c r="T39" i="280"/>
  <c r="T58" i="280"/>
  <c r="R70" i="288"/>
  <c r="R71" i="288" s="1"/>
  <c r="S68" i="288" s="1"/>
  <c r="R65" i="288"/>
  <c r="R66" i="288" s="1"/>
  <c r="R75" i="288" s="1"/>
  <c r="R76" i="288" s="1"/>
  <c r="R9" i="289" s="1"/>
  <c r="R19" i="289" s="1"/>
  <c r="S57" i="288" l="1"/>
  <c r="S58" i="288" s="1"/>
  <c r="S69" i="288" s="1"/>
  <c r="S54" i="288"/>
  <c r="S55" i="288" s="1"/>
  <c r="S82" i="265"/>
  <c r="S83" i="265"/>
  <c r="S53" i="265"/>
  <c r="U35" i="265"/>
  <c r="U16" i="265"/>
  <c r="U97" i="287"/>
  <c r="U91" i="287"/>
  <c r="U92" i="287" s="1"/>
  <c r="U69" i="287"/>
  <c r="U36" i="265" s="1"/>
  <c r="Y26" i="288"/>
  <c r="Y73" i="265"/>
  <c r="Z26" i="280"/>
  <c r="S61" i="288"/>
  <c r="T62" i="280"/>
  <c r="T64" i="280" s="1"/>
  <c r="T68" i="280" s="1"/>
  <c r="T57" i="280"/>
  <c r="T59" i="280" s="1"/>
  <c r="T67" i="280" s="1"/>
  <c r="T69" i="280" s="1"/>
  <c r="S25" i="265"/>
  <c r="U98" i="287"/>
  <c r="U28" i="286" s="1"/>
  <c r="U30" i="286" s="1"/>
  <c r="T70" i="280" l="1"/>
  <c r="T14" i="286"/>
  <c r="T16" i="286" s="1"/>
  <c r="T18" i="286" s="1"/>
  <c r="T51" i="280"/>
  <c r="T52" i="280" s="1"/>
  <c r="T40" i="280"/>
  <c r="T41" i="280" s="1"/>
  <c r="Z16" i="280"/>
  <c r="Z18" i="280" s="1"/>
  <c r="U70" i="265"/>
  <c r="V90" i="287"/>
  <c r="U19" i="265"/>
  <c r="S60" i="288"/>
  <c r="S62" i="288" s="1"/>
  <c r="S64" i="288"/>
  <c r="U37" i="265"/>
  <c r="U42" i="265" s="1"/>
  <c r="U47" i="265" s="1"/>
  <c r="U50" i="265" s="1"/>
  <c r="S70" i="288" l="1"/>
  <c r="S71" i="288" s="1"/>
  <c r="T68" i="288" s="1"/>
  <c r="S65" i="288"/>
  <c r="T27" i="288"/>
  <c r="T28" i="288" s="1"/>
  <c r="T31" i="288" s="1"/>
  <c r="T32" i="288" s="1"/>
  <c r="T35" i="288" s="1"/>
  <c r="T38" i="288" s="1"/>
  <c r="T41" i="288" s="1"/>
  <c r="T42" i="288" s="1"/>
  <c r="T51" i="288" s="1"/>
  <c r="T52" i="288" s="1"/>
  <c r="T74" i="265"/>
  <c r="U38" i="280"/>
  <c r="U63" i="280"/>
  <c r="U50" i="280"/>
  <c r="S66" i="288"/>
  <c r="S75" i="288" s="1"/>
  <c r="S76" i="288" s="1"/>
  <c r="S9" i="289" s="1"/>
  <c r="S19" i="289" s="1"/>
  <c r="U22" i="265"/>
  <c r="U47" i="288"/>
  <c r="V36" i="288"/>
  <c r="V79" i="287"/>
  <c r="V81" i="287" s="1"/>
  <c r="Z28" i="280"/>
  <c r="Z29" i="280" s="1"/>
  <c r="Z15" i="286"/>
  <c r="Z19" i="280"/>
  <c r="Z49" i="265" s="1"/>
  <c r="T63" i="265"/>
  <c r="U49" i="280"/>
  <c r="T52" i="265"/>
  <c r="T24" i="265"/>
  <c r="Z73" i="265" l="1"/>
  <c r="Z26" i="288"/>
  <c r="AA26" i="280"/>
  <c r="V40" i="288"/>
  <c r="V61" i="287"/>
  <c r="V62" i="287" s="1"/>
  <c r="V67" i="287" s="1"/>
  <c r="V68" i="287" s="1"/>
  <c r="V49" i="288"/>
  <c r="V96" i="287"/>
  <c r="V56" i="287"/>
  <c r="V57" i="287" s="1"/>
  <c r="V66" i="287" s="1"/>
  <c r="V82" i="287"/>
  <c r="U57" i="280"/>
  <c r="T57" i="288"/>
  <c r="T58" i="288" s="1"/>
  <c r="T69" i="288" s="1"/>
  <c r="T54" i="288"/>
  <c r="T55" i="288" s="1"/>
  <c r="T25" i="265"/>
  <c r="L24" i="277"/>
  <c r="U62" i="280"/>
  <c r="U64" i="280" s="1"/>
  <c r="U68" i="280" s="1"/>
  <c r="T53" i="265"/>
  <c r="L51" i="277"/>
  <c r="M63" i="277"/>
  <c r="M65" i="277" s="1"/>
  <c r="M67" i="277" s="1"/>
  <c r="M80" i="277" s="1"/>
  <c r="T65" i="265"/>
  <c r="T67" i="265" s="1"/>
  <c r="T80" i="265" s="1"/>
  <c r="U58" i="280"/>
  <c r="U39" i="280"/>
  <c r="M74" i="277"/>
  <c r="M75" i="277" s="1"/>
  <c r="M81" i="277" s="1"/>
  <c r="T75" i="265"/>
  <c r="T81" i="265" s="1"/>
  <c r="T61" i="288"/>
  <c r="T83" i="265" l="1"/>
  <c r="T82" i="265"/>
  <c r="M82" i="277"/>
  <c r="M83" i="277"/>
  <c r="U59" i="280"/>
  <c r="U67" i="280" s="1"/>
  <c r="U69" i="280" s="1"/>
  <c r="V35" i="265"/>
  <c r="V16" i="265"/>
  <c r="V69" i="287"/>
  <c r="V36" i="265" s="1"/>
  <c r="V97" i="287"/>
  <c r="V98" i="287" s="1"/>
  <c r="V28" i="286" s="1"/>
  <c r="V30" i="286" s="1"/>
  <c r="V91" i="287"/>
  <c r="V92" i="287" s="1"/>
  <c r="AA16" i="280"/>
  <c r="AA18" i="280" s="1"/>
  <c r="L25" i="277"/>
  <c r="T60" i="288"/>
  <c r="T62" i="288" s="1"/>
  <c r="T64" i="288"/>
  <c r="T70" i="288" l="1"/>
  <c r="T71" i="288" s="1"/>
  <c r="U68" i="288" s="1"/>
  <c r="T65" i="288"/>
  <c r="T66" i="288" s="1"/>
  <c r="T75" i="288" s="1"/>
  <c r="T76" i="288" s="1"/>
  <c r="T9" i="289" s="1"/>
  <c r="T19" i="289" s="1"/>
  <c r="V70" i="265"/>
  <c r="W90" i="287"/>
  <c r="V19" i="265"/>
  <c r="U40" i="280"/>
  <c r="U41" i="280" s="1"/>
  <c r="U14" i="286"/>
  <c r="U16" i="286" s="1"/>
  <c r="U18" i="286" s="1"/>
  <c r="U51" i="280"/>
  <c r="U52" i="280" s="1"/>
  <c r="U70" i="280"/>
  <c r="AA15" i="286"/>
  <c r="AA28" i="280"/>
  <c r="AA29" i="280" s="1"/>
  <c r="AA19" i="280"/>
  <c r="AA49" i="265" s="1"/>
  <c r="V37" i="265"/>
  <c r="V42" i="265" s="1"/>
  <c r="V47" i="265" s="1"/>
  <c r="V50" i="265" s="1"/>
  <c r="V63" i="280" l="1"/>
  <c r="V50" i="280"/>
  <c r="AA73" i="265"/>
  <c r="AA26" i="288"/>
  <c r="AB26" i="280"/>
  <c r="U52" i="265"/>
  <c r="U24" i="265"/>
  <c r="U61" i="288"/>
  <c r="U63" i="265"/>
  <c r="U65" i="265" s="1"/>
  <c r="U67" i="265" s="1"/>
  <c r="U80" i="265" s="1"/>
  <c r="V49" i="280"/>
  <c r="U74" i="265"/>
  <c r="U75" i="265" s="1"/>
  <c r="U81" i="265" s="1"/>
  <c r="U27" i="288"/>
  <c r="U28" i="288" s="1"/>
  <c r="U31" i="288" s="1"/>
  <c r="U32" i="288" s="1"/>
  <c r="U35" i="288" s="1"/>
  <c r="U38" i="288" s="1"/>
  <c r="U41" i="288" s="1"/>
  <c r="U42" i="288" s="1"/>
  <c r="U51" i="288" s="1"/>
  <c r="U52" i="288" s="1"/>
  <c r="V38" i="280"/>
  <c r="V22" i="265"/>
  <c r="V47" i="288"/>
  <c r="W36" i="288"/>
  <c r="W79" i="287"/>
  <c r="W81" i="287" s="1"/>
  <c r="U57" i="288" l="1"/>
  <c r="U58" i="288" s="1"/>
  <c r="U69" i="288" s="1"/>
  <c r="U54" i="288"/>
  <c r="U55" i="288" s="1"/>
  <c r="V62" i="280"/>
  <c r="V64" i="280" s="1"/>
  <c r="V68" i="280" s="1"/>
  <c r="U25" i="265"/>
  <c r="AB16" i="280"/>
  <c r="AB18" i="280" s="1"/>
  <c r="V58" i="280"/>
  <c r="V39" i="280"/>
  <c r="W40" i="288"/>
  <c r="W96" i="287"/>
  <c r="W49" i="288"/>
  <c r="W61" i="287"/>
  <c r="W62" i="287" s="1"/>
  <c r="W67" i="287" s="1"/>
  <c r="W68" i="287" s="1"/>
  <c r="W56" i="287"/>
  <c r="W57" i="287" s="1"/>
  <c r="W66" i="287" s="1"/>
  <c r="W82" i="287"/>
  <c r="V57" i="280"/>
  <c r="V59" i="280" s="1"/>
  <c r="V67" i="280" s="1"/>
  <c r="V69" i="280" s="1"/>
  <c r="U83" i="265"/>
  <c r="U82" i="265"/>
  <c r="U53" i="265"/>
  <c r="W97" i="287" l="1"/>
  <c r="W69" i="287"/>
  <c r="W36" i="265" s="1"/>
  <c r="W91" i="287"/>
  <c r="W92" i="287" s="1"/>
  <c r="U60" i="288"/>
  <c r="U62" i="288" s="1"/>
  <c r="U64" i="288"/>
  <c r="V70" i="280"/>
  <c r="V51" i="280"/>
  <c r="V52" i="280" s="1"/>
  <c r="V14" i="286"/>
  <c r="V16" i="286" s="1"/>
  <c r="V18" i="286" s="1"/>
  <c r="V40" i="280"/>
  <c r="V41" i="280" s="1"/>
  <c r="W35" i="265"/>
  <c r="W16" i="265"/>
  <c r="W98" i="287"/>
  <c r="W28" i="286" s="1"/>
  <c r="W30" i="286" s="1"/>
  <c r="AB19" i="280"/>
  <c r="AB49" i="265" s="1"/>
  <c r="AB28" i="280"/>
  <c r="AB29" i="280" s="1"/>
  <c r="AB15" i="286"/>
  <c r="V74" i="265" l="1"/>
  <c r="V75" i="265" s="1"/>
  <c r="V81" i="265" s="1"/>
  <c r="V27" i="288"/>
  <c r="V28" i="288" s="1"/>
  <c r="V31" i="288" s="1"/>
  <c r="V32" i="288" s="1"/>
  <c r="V35" i="288" s="1"/>
  <c r="V38" i="288" s="1"/>
  <c r="V41" i="288" s="1"/>
  <c r="V42" i="288" s="1"/>
  <c r="V51" i="288" s="1"/>
  <c r="V52" i="288" s="1"/>
  <c r="W38" i="280"/>
  <c r="W19" i="265"/>
  <c r="AB26" i="288"/>
  <c r="AB73" i="265"/>
  <c r="O73" i="277" s="1"/>
  <c r="AC26" i="280"/>
  <c r="W37" i="265"/>
  <c r="W42" i="265" s="1"/>
  <c r="W47" i="265" s="1"/>
  <c r="W50" i="265" s="1"/>
  <c r="V52" i="265"/>
  <c r="V24" i="265"/>
  <c r="U70" i="288"/>
  <c r="U71" i="288" s="1"/>
  <c r="V68" i="288" s="1"/>
  <c r="U65" i="288"/>
  <c r="U66" i="288" s="1"/>
  <c r="U75" i="288" s="1"/>
  <c r="U76" i="288" s="1"/>
  <c r="U9" i="289" s="1"/>
  <c r="U19" i="289" s="1"/>
  <c r="W70" i="265"/>
  <c r="X90" i="287"/>
  <c r="V63" i="265"/>
  <c r="V65" i="265" s="1"/>
  <c r="V67" i="265" s="1"/>
  <c r="V80" i="265" s="1"/>
  <c r="W49" i="280"/>
  <c r="W22" i="265" l="1"/>
  <c r="W47" i="288"/>
  <c r="V57" i="288"/>
  <c r="V58" i="288" s="1"/>
  <c r="V69" i="288" s="1"/>
  <c r="V54" i="288"/>
  <c r="V55" i="288" s="1"/>
  <c r="V83" i="265"/>
  <c r="V82" i="265"/>
  <c r="V61" i="288"/>
  <c r="V53" i="265"/>
  <c r="W50" i="280"/>
  <c r="W63" i="280"/>
  <c r="W62" i="280"/>
  <c r="X36" i="288"/>
  <c r="X79" i="287"/>
  <c r="X81" i="287" s="1"/>
  <c r="V25" i="265"/>
  <c r="AC16" i="280"/>
  <c r="AC18" i="280" s="1"/>
  <c r="W57" i="280"/>
  <c r="W64" i="280" l="1"/>
  <c r="W68" i="280" s="1"/>
  <c r="AC15" i="286"/>
  <c r="AC19" i="280"/>
  <c r="AC49" i="265" s="1"/>
  <c r="AC28" i="280"/>
  <c r="AC29" i="280" s="1"/>
  <c r="V60" i="288"/>
  <c r="V62" i="288" s="1"/>
  <c r="V64" i="288"/>
  <c r="X40" i="288"/>
  <c r="X49" i="288"/>
  <c r="X56" i="287"/>
  <c r="X57" i="287" s="1"/>
  <c r="X66" i="287" s="1"/>
  <c r="X96" i="287"/>
  <c r="X61" i="287"/>
  <c r="X62" i="287" s="1"/>
  <c r="X67" i="287" s="1"/>
  <c r="X68" i="287" s="1"/>
  <c r="X82" i="287"/>
  <c r="W39" i="280"/>
  <c r="W58" i="280"/>
  <c r="W59" i="280" s="1"/>
  <c r="W67" i="280" s="1"/>
  <c r="W69" i="280" s="1"/>
  <c r="W51" i="280" l="1"/>
  <c r="W52" i="280" s="1"/>
  <c r="W40" i="280"/>
  <c r="W41" i="280" s="1"/>
  <c r="W14" i="286"/>
  <c r="W16" i="286" s="1"/>
  <c r="W18" i="286" s="1"/>
  <c r="W70" i="280"/>
  <c r="V65" i="288"/>
  <c r="V66" i="288" s="1"/>
  <c r="V75" i="288" s="1"/>
  <c r="V76" i="288" s="1"/>
  <c r="V9" i="289" s="1"/>
  <c r="V19" i="289" s="1"/>
  <c r="V70" i="288"/>
  <c r="V71" i="288" s="1"/>
  <c r="W68" i="288" s="1"/>
  <c r="X69" i="287"/>
  <c r="X36" i="265" s="1"/>
  <c r="X91" i="287"/>
  <c r="X92" i="287" s="1"/>
  <c r="X97" i="287"/>
  <c r="X98" i="287" s="1"/>
  <c r="X28" i="286" s="1"/>
  <c r="X30" i="286" s="1"/>
  <c r="X35" i="265"/>
  <c r="X16" i="265"/>
  <c r="AC26" i="288"/>
  <c r="AC73" i="265"/>
  <c r="AD26" i="280"/>
  <c r="AD16" i="280" l="1"/>
  <c r="AD18" i="280" s="1"/>
  <c r="W74" i="265"/>
  <c r="W75" i="265" s="1"/>
  <c r="W81" i="265" s="1"/>
  <c r="W27" i="288"/>
  <c r="W28" i="288" s="1"/>
  <c r="W31" i="288" s="1"/>
  <c r="W32" i="288" s="1"/>
  <c r="W35" i="288" s="1"/>
  <c r="W38" i="288" s="1"/>
  <c r="W41" i="288" s="1"/>
  <c r="W42" i="288" s="1"/>
  <c r="W51" i="288" s="1"/>
  <c r="W52" i="288" s="1"/>
  <c r="X38" i="280"/>
  <c r="W63" i="265"/>
  <c r="W65" i="265" s="1"/>
  <c r="W67" i="265" s="1"/>
  <c r="W80" i="265" s="1"/>
  <c r="X49" i="280"/>
  <c r="X19" i="265"/>
  <c r="M16" i="277"/>
  <c r="W61" i="288"/>
  <c r="W24" i="265"/>
  <c r="W52" i="265"/>
  <c r="X37" i="265"/>
  <c r="X42" i="265" s="1"/>
  <c r="X47" i="265" s="1"/>
  <c r="X50" i="265" s="1"/>
  <c r="M35" i="277"/>
  <c r="X70" i="265"/>
  <c r="Y90" i="287"/>
  <c r="Y36" i="288" l="1"/>
  <c r="Y79" i="287"/>
  <c r="Y81" i="287" s="1"/>
  <c r="W25" i="265"/>
  <c r="X22" i="265"/>
  <c r="X47" i="288"/>
  <c r="W82" i="265"/>
  <c r="W83" i="265"/>
  <c r="W57" i="288"/>
  <c r="W58" i="288" s="1"/>
  <c r="W69" i="288" s="1"/>
  <c r="W54" i="288"/>
  <c r="W55" i="288" s="1"/>
  <c r="N70" i="277"/>
  <c r="X50" i="280"/>
  <c r="X63" i="280"/>
  <c r="W53" i="265"/>
  <c r="M19" i="277"/>
  <c r="X62" i="280"/>
  <c r="X57" i="280"/>
  <c r="AD28" i="280"/>
  <c r="AD29" i="280" s="1"/>
  <c r="AD19" i="280"/>
  <c r="AD49" i="265" s="1"/>
  <c r="AD15" i="286"/>
  <c r="X64" i="280" l="1"/>
  <c r="X68" i="280" s="1"/>
  <c r="AD26" i="288"/>
  <c r="AD73" i="265"/>
  <c r="AE26" i="280"/>
  <c r="M22" i="277"/>
  <c r="X39" i="280"/>
  <c r="X58" i="280"/>
  <c r="Y40" i="288"/>
  <c r="Y61" i="287"/>
  <c r="Y62" i="287" s="1"/>
  <c r="Y67" i="287" s="1"/>
  <c r="Y68" i="287" s="1"/>
  <c r="Y49" i="288"/>
  <c r="Y96" i="287"/>
  <c r="Y56" i="287"/>
  <c r="Y57" i="287" s="1"/>
  <c r="Y66" i="287" s="1"/>
  <c r="Y82" i="287"/>
  <c r="X59" i="280"/>
  <c r="X67" i="280" s="1"/>
  <c r="X69" i="280" s="1"/>
  <c r="W60" i="288"/>
  <c r="W62" i="288" s="1"/>
  <c r="W64" i="288"/>
  <c r="Y35" i="265" l="1"/>
  <c r="Y16" i="265"/>
  <c r="Y97" i="287"/>
  <c r="Y98" i="287" s="1"/>
  <c r="Y28" i="286" s="1"/>
  <c r="Y30" i="286" s="1"/>
  <c r="Y69" i="287"/>
  <c r="Y36" i="265" s="1"/>
  <c r="Y91" i="287"/>
  <c r="Y92" i="287" s="1"/>
  <c r="W65" i="288"/>
  <c r="W66" i="288" s="1"/>
  <c r="W75" i="288" s="1"/>
  <c r="W76" i="288" s="1"/>
  <c r="W9" i="289" s="1"/>
  <c r="W19" i="289" s="1"/>
  <c r="W70" i="288"/>
  <c r="W71" i="288" s="1"/>
  <c r="X68" i="288" s="1"/>
  <c r="X40" i="280"/>
  <c r="X70" i="280"/>
  <c r="X14" i="286"/>
  <c r="X16" i="286" s="1"/>
  <c r="X18" i="286" s="1"/>
  <c r="X51" i="280"/>
  <c r="X52" i="280" s="1"/>
  <c r="X41" i="280"/>
  <c r="AE16" i="280"/>
  <c r="AE18" i="280" s="1"/>
  <c r="X63" i="265" l="1"/>
  <c r="Y49" i="280"/>
  <c r="X61" i="288"/>
  <c r="AE28" i="280"/>
  <c r="AE29" i="280" s="1"/>
  <c r="AE15" i="286"/>
  <c r="AE19" i="280"/>
  <c r="AE49" i="265" s="1"/>
  <c r="Y70" i="265"/>
  <c r="Z90" i="287"/>
  <c r="Y19" i="265"/>
  <c r="X27" i="288"/>
  <c r="X28" i="288" s="1"/>
  <c r="X31" i="288" s="1"/>
  <c r="X32" i="288" s="1"/>
  <c r="X35" i="288" s="1"/>
  <c r="X38" i="288" s="1"/>
  <c r="X41" i="288" s="1"/>
  <c r="X42" i="288" s="1"/>
  <c r="X51" i="288" s="1"/>
  <c r="X52" i="288" s="1"/>
  <c r="X74" i="265"/>
  <c r="Y38" i="280"/>
  <c r="X52" i="265"/>
  <c r="X24" i="265"/>
  <c r="Y37" i="265"/>
  <c r="Y42" i="265" s="1"/>
  <c r="Y47" i="265" s="1"/>
  <c r="Y50" i="265" s="1"/>
  <c r="Y63" i="280" l="1"/>
  <c r="Y50" i="280"/>
  <c r="M24" i="277"/>
  <c r="X25" i="265"/>
  <c r="Y57" i="280"/>
  <c r="X57" i="288"/>
  <c r="X58" i="288" s="1"/>
  <c r="X69" i="288" s="1"/>
  <c r="X54" i="288"/>
  <c r="X55" i="288" s="1"/>
  <c r="Y62" i="280"/>
  <c r="Y64" i="280" s="1"/>
  <c r="Y68" i="280" s="1"/>
  <c r="X53" i="265"/>
  <c r="M51" i="277"/>
  <c r="N74" i="277"/>
  <c r="N75" i="277" s="1"/>
  <c r="N81" i="277" s="1"/>
  <c r="X75" i="265"/>
  <c r="X81" i="265" s="1"/>
  <c r="Y22" i="265"/>
  <c r="Y47" i="288"/>
  <c r="Z36" i="288"/>
  <c r="Z79" i="287"/>
  <c r="Z81" i="287" s="1"/>
  <c r="AE26" i="288"/>
  <c r="AE73" i="265"/>
  <c r="AF26" i="280"/>
  <c r="X65" i="265"/>
  <c r="X67" i="265" s="1"/>
  <c r="X80" i="265" s="1"/>
  <c r="N63" i="277"/>
  <c r="N65" i="277" s="1"/>
  <c r="N67" i="277" s="1"/>
  <c r="N80" i="277" s="1"/>
  <c r="Z40" i="288" l="1"/>
  <c r="Z61" i="287"/>
  <c r="Z62" i="287" s="1"/>
  <c r="Z67" i="287" s="1"/>
  <c r="Z68" i="287" s="1"/>
  <c r="Z56" i="287"/>
  <c r="Z57" i="287" s="1"/>
  <c r="Z66" i="287" s="1"/>
  <c r="Z96" i="287"/>
  <c r="Z49" i="288"/>
  <c r="Z82" i="287"/>
  <c r="M25" i="277"/>
  <c r="X82" i="265"/>
  <c r="X83" i="265"/>
  <c r="N82" i="277"/>
  <c r="N83" i="277"/>
  <c r="AF16" i="280"/>
  <c r="AF18" i="280" s="1"/>
  <c r="Y58" i="280"/>
  <c r="Y59" i="280" s="1"/>
  <c r="Y67" i="280" s="1"/>
  <c r="Y69" i="280" s="1"/>
  <c r="Y39" i="280"/>
  <c r="X60" i="288"/>
  <c r="X62" i="288" s="1"/>
  <c r="X64" i="288"/>
  <c r="Y70" i="280" l="1"/>
  <c r="Y40" i="280"/>
  <c r="Y41" i="280" s="1"/>
  <c r="Y14" i="286"/>
  <c r="Y16" i="286" s="1"/>
  <c r="Y18" i="286" s="1"/>
  <c r="Y51" i="280"/>
  <c r="Y52" i="280" s="1"/>
  <c r="X70" i="288"/>
  <c r="X71" i="288" s="1"/>
  <c r="Y68" i="288" s="1"/>
  <c r="X65" i="288"/>
  <c r="AF19" i="280"/>
  <c r="AF49" i="265" s="1"/>
  <c r="AF15" i="286"/>
  <c r="AF28" i="280"/>
  <c r="AF29" i="280" s="1"/>
  <c r="X66" i="288"/>
  <c r="X75" i="288" s="1"/>
  <c r="X76" i="288" s="1"/>
  <c r="X9" i="289" s="1"/>
  <c r="X19" i="289" s="1"/>
  <c r="Z35" i="265"/>
  <c r="Z16" i="265"/>
  <c r="Z97" i="287"/>
  <c r="Z98" i="287" s="1"/>
  <c r="Z28" i="286" s="1"/>
  <c r="Z30" i="286" s="1"/>
  <c r="Z69" i="287"/>
  <c r="Z36" i="265" s="1"/>
  <c r="Z91" i="287"/>
  <c r="Z92" i="287" s="1"/>
  <c r="Y74" i="265" l="1"/>
  <c r="Y75" i="265" s="1"/>
  <c r="Y81" i="265" s="1"/>
  <c r="Y27" i="288"/>
  <c r="Y28" i="288" s="1"/>
  <c r="Y31" i="288" s="1"/>
  <c r="Y32" i="288" s="1"/>
  <c r="Y35" i="288" s="1"/>
  <c r="Y38" i="288" s="1"/>
  <c r="Y41" i="288" s="1"/>
  <c r="Y42" i="288" s="1"/>
  <c r="Y51" i="288" s="1"/>
  <c r="Y52" i="288" s="1"/>
  <c r="Z38" i="280"/>
  <c r="Z70" i="265"/>
  <c r="AA90" i="287"/>
  <c r="Z19" i="265"/>
  <c r="Y63" i="265"/>
  <c r="Y65" i="265" s="1"/>
  <c r="Y67" i="265" s="1"/>
  <c r="Y80" i="265" s="1"/>
  <c r="Z49" i="280"/>
  <c r="Z37" i="265"/>
  <c r="Z42" i="265" s="1"/>
  <c r="Z47" i="265" s="1"/>
  <c r="Z50" i="265" s="1"/>
  <c r="AF73" i="265"/>
  <c r="P73" i="277" s="1"/>
  <c r="AF26" i="288"/>
  <c r="AG26" i="280"/>
  <c r="Y61" i="288"/>
  <c r="Y24" i="265"/>
  <c r="Y52" i="265"/>
  <c r="Y53" i="265" l="1"/>
  <c r="Z63" i="280"/>
  <c r="Z50" i="280"/>
  <c r="Z62" i="280"/>
  <c r="Y25" i="265"/>
  <c r="Y82" i="265"/>
  <c r="Y83" i="265"/>
  <c r="Z22" i="265"/>
  <c r="Z47" i="288"/>
  <c r="Y57" i="288"/>
  <c r="Y58" i="288" s="1"/>
  <c r="Y69" i="288" s="1"/>
  <c r="Y54" i="288"/>
  <c r="Y55" i="288" s="1"/>
  <c r="AG16" i="280"/>
  <c r="AG18" i="280" s="1"/>
  <c r="AA36" i="288"/>
  <c r="AA79" i="287"/>
  <c r="AA81" i="287" s="1"/>
  <c r="Z57" i="280"/>
  <c r="AA40" i="288" l="1"/>
  <c r="AA96" i="287"/>
  <c r="AA49" i="288"/>
  <c r="AA56" i="287"/>
  <c r="AA57" i="287" s="1"/>
  <c r="AA66" i="287" s="1"/>
  <c r="AA61" i="287"/>
  <c r="AA62" i="287" s="1"/>
  <c r="AA67" i="287" s="1"/>
  <c r="AA68" i="287" s="1"/>
  <c r="AA82" i="287"/>
  <c r="Y60" i="288"/>
  <c r="Y62" i="288" s="1"/>
  <c r="Y64" i="288"/>
  <c r="Z39" i="280"/>
  <c r="Z58" i="280"/>
  <c r="Z59" i="280" s="1"/>
  <c r="Z67" i="280" s="1"/>
  <c r="AG19" i="280"/>
  <c r="AG49" i="265" s="1"/>
  <c r="AG15" i="286"/>
  <c r="AG28" i="280"/>
  <c r="AG29" i="280" s="1"/>
  <c r="Z64" i="280"/>
  <c r="Z68" i="280" s="1"/>
  <c r="Z69" i="280" l="1"/>
  <c r="Z70" i="280"/>
  <c r="Z40" i="280"/>
  <c r="Z51" i="280"/>
  <c r="Z52" i="280" s="1"/>
  <c r="Z14" i="286"/>
  <c r="Z16" i="286" s="1"/>
  <c r="Z18" i="286" s="1"/>
  <c r="AG26" i="288"/>
  <c r="AG73" i="265"/>
  <c r="AH26" i="280"/>
  <c r="AA35" i="265"/>
  <c r="AA16" i="265"/>
  <c r="Z41" i="280"/>
  <c r="Y70" i="288"/>
  <c r="Y71" i="288" s="1"/>
  <c r="Z68" i="288" s="1"/>
  <c r="Y65" i="288"/>
  <c r="Y66" i="288" s="1"/>
  <c r="Y75" i="288" s="1"/>
  <c r="Y76" i="288" s="1"/>
  <c r="Y9" i="289" s="1"/>
  <c r="Y19" i="289" s="1"/>
  <c r="AA69" i="287"/>
  <c r="AA36" i="265" s="1"/>
  <c r="AA97" i="287"/>
  <c r="AA98" i="287" s="1"/>
  <c r="AA28" i="286" s="1"/>
  <c r="AA30" i="286" s="1"/>
  <c r="AA91" i="287"/>
  <c r="AA92" i="287" s="1"/>
  <c r="Z61" i="288" l="1"/>
  <c r="AA37" i="265"/>
  <c r="AA42" i="265" s="1"/>
  <c r="AA47" i="265" s="1"/>
  <c r="AA50" i="265" s="1"/>
  <c r="AA70" i="265"/>
  <c r="AB90" i="287"/>
  <c r="Z27" i="288"/>
  <c r="Z28" i="288" s="1"/>
  <c r="Z31" i="288" s="1"/>
  <c r="Z32" i="288" s="1"/>
  <c r="Z35" i="288" s="1"/>
  <c r="Z38" i="288" s="1"/>
  <c r="Z41" i="288" s="1"/>
  <c r="Z42" i="288" s="1"/>
  <c r="Z51" i="288" s="1"/>
  <c r="Z52" i="288" s="1"/>
  <c r="Z74" i="265"/>
  <c r="Z75" i="265" s="1"/>
  <c r="Z81" i="265" s="1"/>
  <c r="AA38" i="280"/>
  <c r="AA19" i="265"/>
  <c r="AH16" i="280"/>
  <c r="AH18" i="280" s="1"/>
  <c r="Z63" i="265"/>
  <c r="Z65" i="265" s="1"/>
  <c r="Z67" i="265" s="1"/>
  <c r="Z80" i="265" s="1"/>
  <c r="AA49" i="280"/>
  <c r="Z24" i="265"/>
  <c r="Z52" i="265"/>
  <c r="AA62" i="280" l="1"/>
  <c r="AH19" i="280"/>
  <c r="AH49" i="265" s="1"/>
  <c r="AH28" i="280"/>
  <c r="AH29" i="280" s="1"/>
  <c r="AH15" i="286"/>
  <c r="Z25" i="265"/>
  <c r="Z83" i="265"/>
  <c r="Z82" i="265"/>
  <c r="AA57" i="280"/>
  <c r="Z57" i="288"/>
  <c r="Z58" i="288" s="1"/>
  <c r="Z69" i="288" s="1"/>
  <c r="Z54" i="288"/>
  <c r="Z55" i="288" s="1"/>
  <c r="AA50" i="280"/>
  <c r="AA63" i="280"/>
  <c r="Z53" i="265"/>
  <c r="AA22" i="265"/>
  <c r="AA47" i="288"/>
  <c r="AB36" i="288"/>
  <c r="AB79" i="287"/>
  <c r="AB81" i="287" s="1"/>
  <c r="AB40" i="288" l="1"/>
  <c r="AB96" i="287"/>
  <c r="AB61" i="287"/>
  <c r="AB62" i="287" s="1"/>
  <c r="AB67" i="287" s="1"/>
  <c r="AB68" i="287" s="1"/>
  <c r="AB49" i="288"/>
  <c r="AB56" i="287"/>
  <c r="AB57" i="287" s="1"/>
  <c r="AB66" i="287" s="1"/>
  <c r="AB82" i="287"/>
  <c r="AA39" i="280"/>
  <c r="AA58" i="280"/>
  <c r="AA59" i="280" s="1"/>
  <c r="AA67" i="280" s="1"/>
  <c r="AH26" i="288"/>
  <c r="AH73" i="265"/>
  <c r="AI26" i="280"/>
  <c r="Z60" i="288"/>
  <c r="Z62" i="288" s="1"/>
  <c r="Z64" i="288"/>
  <c r="AA64" i="280"/>
  <c r="AA68" i="280" s="1"/>
  <c r="AA69" i="280" l="1"/>
  <c r="AB97" i="287"/>
  <c r="AB69" i="287"/>
  <c r="AB36" i="265" s="1"/>
  <c r="AB91" i="287"/>
  <c r="AB92" i="287" s="1"/>
  <c r="Z65" i="288"/>
  <c r="Z66" i="288" s="1"/>
  <c r="Z75" i="288" s="1"/>
  <c r="Z76" i="288" s="1"/>
  <c r="Z9" i="289" s="1"/>
  <c r="Z19" i="289" s="1"/>
  <c r="Z70" i="288"/>
  <c r="Z71" i="288" s="1"/>
  <c r="AA68" i="288" s="1"/>
  <c r="AI16" i="280"/>
  <c r="AI18" i="280" s="1"/>
  <c r="AB35" i="265"/>
  <c r="AB16" i="265"/>
  <c r="AB98" i="287"/>
  <c r="AB28" i="286" s="1"/>
  <c r="AB30" i="286" s="1"/>
  <c r="AB19" i="265" l="1"/>
  <c r="N16" i="277"/>
  <c r="AA61" i="288"/>
  <c r="AA70" i="280"/>
  <c r="AA40" i="280"/>
  <c r="AA41" i="280" s="1"/>
  <c r="AA14" i="286"/>
  <c r="AA16" i="286" s="1"/>
  <c r="AA18" i="286" s="1"/>
  <c r="AA51" i="280"/>
  <c r="AA52" i="280" s="1"/>
  <c r="AB37" i="265"/>
  <c r="AB42" i="265" s="1"/>
  <c r="AB47" i="265" s="1"/>
  <c r="AB50" i="265" s="1"/>
  <c r="N35" i="277"/>
  <c r="AI15" i="286"/>
  <c r="AI28" i="280"/>
  <c r="AI29" i="280" s="1"/>
  <c r="AI19" i="280"/>
  <c r="AI49" i="265" s="1"/>
  <c r="AB70" i="265"/>
  <c r="AC90" i="287"/>
  <c r="O70" i="277" l="1"/>
  <c r="AI26" i="288"/>
  <c r="AI73" i="265"/>
  <c r="AJ26" i="280"/>
  <c r="AA27" i="288"/>
  <c r="AA28" i="288" s="1"/>
  <c r="AA31" i="288" s="1"/>
  <c r="AA32" i="288" s="1"/>
  <c r="AA35" i="288" s="1"/>
  <c r="AA38" i="288" s="1"/>
  <c r="AA41" i="288" s="1"/>
  <c r="AA42" i="288" s="1"/>
  <c r="AA51" i="288" s="1"/>
  <c r="AA52" i="288" s="1"/>
  <c r="AA74" i="265"/>
  <c r="AA75" i="265" s="1"/>
  <c r="AA81" i="265" s="1"/>
  <c r="AB38" i="280"/>
  <c r="N19" i="277"/>
  <c r="AA63" i="265"/>
  <c r="AA65" i="265" s="1"/>
  <c r="AA67" i="265" s="1"/>
  <c r="AA80" i="265" s="1"/>
  <c r="AB49" i="280"/>
  <c r="AC36" i="288"/>
  <c r="AC79" i="287"/>
  <c r="AC81" i="287" s="1"/>
  <c r="AB50" i="280"/>
  <c r="AB63" i="280"/>
  <c r="AA52" i="265"/>
  <c r="AA24" i="265"/>
  <c r="AB22" i="265"/>
  <c r="AB47" i="288"/>
  <c r="AB58" i="280" l="1"/>
  <c r="AB39" i="280"/>
  <c r="AA53" i="265"/>
  <c r="AA57" i="288"/>
  <c r="AA58" i="288" s="1"/>
  <c r="AA69" i="288" s="1"/>
  <c r="AA54" i="288"/>
  <c r="AA55" i="288" s="1"/>
  <c r="AB62" i="280"/>
  <c r="AB64" i="280" s="1"/>
  <c r="AB68" i="280" s="1"/>
  <c r="AB57" i="280"/>
  <c r="AB59" i="280" s="1"/>
  <c r="AB67" i="280" s="1"/>
  <c r="AA25" i="265"/>
  <c r="AC40" i="288"/>
  <c r="AC61" i="287"/>
  <c r="AC62" i="287" s="1"/>
  <c r="AC67" i="287" s="1"/>
  <c r="AC68" i="287" s="1"/>
  <c r="AC56" i="287"/>
  <c r="AC57" i="287" s="1"/>
  <c r="AC66" i="287" s="1"/>
  <c r="AC49" i="288"/>
  <c r="AC96" i="287"/>
  <c r="AC82" i="287"/>
  <c r="AA82" i="265"/>
  <c r="AA83" i="265"/>
  <c r="N22" i="277"/>
  <c r="AJ16" i="280"/>
  <c r="AJ18" i="280" s="1"/>
  <c r="AB69" i="280" l="1"/>
  <c r="AC35" i="265"/>
  <c r="AC16" i="265"/>
  <c r="AJ15" i="286"/>
  <c r="AJ28" i="280"/>
  <c r="AJ29" i="280" s="1"/>
  <c r="AJ19" i="280"/>
  <c r="AJ49" i="265" s="1"/>
  <c r="AC69" i="287"/>
  <c r="AC36" i="265" s="1"/>
  <c r="AC97" i="287"/>
  <c r="AC98" i="287" s="1"/>
  <c r="AC28" i="286" s="1"/>
  <c r="AC30" i="286" s="1"/>
  <c r="AC91" i="287"/>
  <c r="AC92" i="287" s="1"/>
  <c r="AB70" i="280"/>
  <c r="AB14" i="286"/>
  <c r="AB16" i="286" s="1"/>
  <c r="AB18" i="286" s="1"/>
  <c r="AB51" i="280"/>
  <c r="AB52" i="280" s="1"/>
  <c r="AB40" i="280"/>
  <c r="AB41" i="280" s="1"/>
  <c r="AA60" i="288"/>
  <c r="AA62" i="288" s="1"/>
  <c r="AA64" i="288"/>
  <c r="AB27" i="288" l="1"/>
  <c r="AB28" i="288" s="1"/>
  <c r="AB31" i="288" s="1"/>
  <c r="AB32" i="288" s="1"/>
  <c r="AB35" i="288" s="1"/>
  <c r="AB38" i="288" s="1"/>
  <c r="AB41" i="288" s="1"/>
  <c r="AB42" i="288" s="1"/>
  <c r="AB51" i="288" s="1"/>
  <c r="AB52" i="288" s="1"/>
  <c r="AB74" i="265"/>
  <c r="AC38" i="280"/>
  <c r="AC70" i="265"/>
  <c r="AD90" i="287"/>
  <c r="AA70" i="288"/>
  <c r="AA71" i="288" s="1"/>
  <c r="AB68" i="288" s="1"/>
  <c r="AA65" i="288"/>
  <c r="AA66" i="288" s="1"/>
  <c r="AA75" i="288" s="1"/>
  <c r="AA76" i="288" s="1"/>
  <c r="AA9" i="289" s="1"/>
  <c r="AA19" i="289" s="1"/>
  <c r="AB63" i="265"/>
  <c r="AC49" i="280"/>
  <c r="AB52" i="265"/>
  <c r="AB24" i="265"/>
  <c r="AJ26" i="288"/>
  <c r="AJ73" i="265"/>
  <c r="Q73" i="277" s="1"/>
  <c r="AK26" i="280"/>
  <c r="AC19" i="265"/>
  <c r="AC37" i="265"/>
  <c r="AC42" i="265" s="1"/>
  <c r="AC47" i="265" s="1"/>
  <c r="AC50" i="265" s="1"/>
  <c r="AB25" i="265" l="1"/>
  <c r="N24" i="277"/>
  <c r="AC62" i="280"/>
  <c r="AD36" i="288"/>
  <c r="AD79" i="287"/>
  <c r="AD81" i="287" s="1"/>
  <c r="AC57" i="280"/>
  <c r="AB57" i="288"/>
  <c r="AB58" i="288" s="1"/>
  <c r="AB69" i="288" s="1"/>
  <c r="AB54" i="288"/>
  <c r="AB55" i="288" s="1"/>
  <c r="AC63" i="280"/>
  <c r="AC50" i="280"/>
  <c r="AC22" i="265"/>
  <c r="AC47" i="288"/>
  <c r="AK16" i="280"/>
  <c r="AK18" i="280" s="1"/>
  <c r="AB53" i="265"/>
  <c r="N51" i="277"/>
  <c r="AB65" i="265"/>
  <c r="AB67" i="265" s="1"/>
  <c r="AB80" i="265" s="1"/>
  <c r="O63" i="277"/>
  <c r="O65" i="277" s="1"/>
  <c r="O67" i="277" s="1"/>
  <c r="O80" i="277" s="1"/>
  <c r="AB61" i="288"/>
  <c r="O74" i="277"/>
  <c r="O75" i="277" s="1"/>
  <c r="O81" i="277" s="1"/>
  <c r="AB75" i="265"/>
  <c r="AB81" i="265" s="1"/>
  <c r="AB82" i="265" l="1"/>
  <c r="AB83" i="265"/>
  <c r="AD49" i="288"/>
  <c r="AD56" i="287"/>
  <c r="AD57" i="287" s="1"/>
  <c r="AD66" i="287" s="1"/>
  <c r="AD40" i="288"/>
  <c r="AD61" i="287"/>
  <c r="AD62" i="287" s="1"/>
  <c r="AD67" i="287" s="1"/>
  <c r="AD68" i="287" s="1"/>
  <c r="AD96" i="287"/>
  <c r="AD82" i="287"/>
  <c r="N25" i="277"/>
  <c r="O82" i="277"/>
  <c r="O83" i="277"/>
  <c r="AK28" i="280"/>
  <c r="AK29" i="280" s="1"/>
  <c r="AK15" i="286"/>
  <c r="AK19" i="280"/>
  <c r="AK49" i="265" s="1"/>
  <c r="AC39" i="280"/>
  <c r="AC58" i="280"/>
  <c r="AC59" i="280" s="1"/>
  <c r="AC67" i="280" s="1"/>
  <c r="AC69" i="280" s="1"/>
  <c r="AB60" i="288"/>
  <c r="AB62" i="288" s="1"/>
  <c r="AB64" i="288"/>
  <c r="AC64" i="280"/>
  <c r="AC68" i="280" s="1"/>
  <c r="AC51" i="280" l="1"/>
  <c r="AC52" i="280" s="1"/>
  <c r="AC40" i="280"/>
  <c r="AC70" i="280"/>
  <c r="AC14" i="286"/>
  <c r="AC16" i="286" s="1"/>
  <c r="AC18" i="286" s="1"/>
  <c r="AC41" i="280"/>
  <c r="AD35" i="265"/>
  <c r="AD16" i="265"/>
  <c r="AB70" i="288"/>
  <c r="AB71" i="288" s="1"/>
  <c r="AC68" i="288" s="1"/>
  <c r="AB65" i="288"/>
  <c r="AB66" i="288" s="1"/>
  <c r="AB75" i="288" s="1"/>
  <c r="AB76" i="288" s="1"/>
  <c r="AB9" i="289" s="1"/>
  <c r="AB19" i="289" s="1"/>
  <c r="AK26" i="288"/>
  <c r="AK73" i="265"/>
  <c r="AL26" i="280"/>
  <c r="AD69" i="287"/>
  <c r="AD36" i="265" s="1"/>
  <c r="AD91" i="287"/>
  <c r="AD92" i="287" s="1"/>
  <c r="AD97" i="287"/>
  <c r="AD98" i="287" s="1"/>
  <c r="AD28" i="286" s="1"/>
  <c r="AD30" i="286" s="1"/>
  <c r="AC61" i="288" l="1"/>
  <c r="AD37" i="265"/>
  <c r="AD42" i="265" s="1"/>
  <c r="AD47" i="265" s="1"/>
  <c r="AD50" i="265" s="1"/>
  <c r="AD70" i="265"/>
  <c r="AE90" i="287"/>
  <c r="AL16" i="280"/>
  <c r="AL18" i="280" s="1"/>
  <c r="AD19" i="265"/>
  <c r="AC74" i="265"/>
  <c r="AC75" i="265" s="1"/>
  <c r="AC81" i="265" s="1"/>
  <c r="AC27" i="288"/>
  <c r="AC28" i="288" s="1"/>
  <c r="AC31" i="288" s="1"/>
  <c r="AC32" i="288" s="1"/>
  <c r="AC35" i="288" s="1"/>
  <c r="AC38" i="288" s="1"/>
  <c r="AC41" i="288" s="1"/>
  <c r="AC42" i="288" s="1"/>
  <c r="AC51" i="288" s="1"/>
  <c r="AC52" i="288" s="1"/>
  <c r="AD38" i="280"/>
  <c r="AC52" i="265"/>
  <c r="AC24" i="265"/>
  <c r="AC63" i="265"/>
  <c r="AC65" i="265" s="1"/>
  <c r="AC67" i="265" s="1"/>
  <c r="AC80" i="265" s="1"/>
  <c r="AD49" i="280"/>
  <c r="AC83" i="265" l="1"/>
  <c r="AC82" i="265"/>
  <c r="AC53" i="265"/>
  <c r="AC57" i="288"/>
  <c r="AC58" i="288" s="1"/>
  <c r="AC69" i="288" s="1"/>
  <c r="AC54" i="288"/>
  <c r="AC55" i="288" s="1"/>
  <c r="AL19" i="280"/>
  <c r="AL49" i="265" s="1"/>
  <c r="AL28" i="280"/>
  <c r="AL29" i="280" s="1"/>
  <c r="AL15" i="286"/>
  <c r="AD63" i="280"/>
  <c r="AD50" i="280"/>
  <c r="AD62" i="280"/>
  <c r="AD64" i="280" s="1"/>
  <c r="AD68" i="280" s="1"/>
  <c r="AC25" i="265"/>
  <c r="AD57" i="280"/>
  <c r="AD22" i="265"/>
  <c r="AD47" i="288"/>
  <c r="AE36" i="288"/>
  <c r="AE79" i="287"/>
  <c r="AE81" i="287" s="1"/>
  <c r="AD58" i="280" l="1"/>
  <c r="AD39" i="280"/>
  <c r="AD59" i="280"/>
  <c r="AD67" i="280" s="1"/>
  <c r="AD69" i="280" s="1"/>
  <c r="AL73" i="265"/>
  <c r="AL26" i="288"/>
  <c r="AM26" i="280"/>
  <c r="AC60" i="288"/>
  <c r="AC62" i="288" s="1"/>
  <c r="AC64" i="288"/>
  <c r="AE40" i="288"/>
  <c r="AE96" i="287"/>
  <c r="AE56" i="287"/>
  <c r="AE57" i="287" s="1"/>
  <c r="AE66" i="287" s="1"/>
  <c r="AE61" i="287"/>
  <c r="AE62" i="287" s="1"/>
  <c r="AE67" i="287" s="1"/>
  <c r="AE68" i="287" s="1"/>
  <c r="AE49" i="288"/>
  <c r="AE82" i="287"/>
  <c r="AD40" i="280" l="1"/>
  <c r="AD51" i="280"/>
  <c r="AD52" i="280" s="1"/>
  <c r="AD14" i="286"/>
  <c r="AD16" i="286" s="1"/>
  <c r="AD18" i="286" s="1"/>
  <c r="AD70" i="280"/>
  <c r="AE35" i="265"/>
  <c r="AE16" i="265"/>
  <c r="AE97" i="287"/>
  <c r="AE98" i="287" s="1"/>
  <c r="AE28" i="286" s="1"/>
  <c r="AE30" i="286" s="1"/>
  <c r="AE91" i="287"/>
  <c r="AE92" i="287" s="1"/>
  <c r="AE69" i="287"/>
  <c r="AE36" i="265" s="1"/>
  <c r="AM16" i="280"/>
  <c r="AM18" i="280" s="1"/>
  <c r="AD41" i="280"/>
  <c r="AC70" i="288"/>
  <c r="AC71" i="288" s="1"/>
  <c r="AD68" i="288" s="1"/>
  <c r="AC65" i="288"/>
  <c r="AC66" i="288" s="1"/>
  <c r="AC75" i="288" s="1"/>
  <c r="AC76" i="288" s="1"/>
  <c r="AC9" i="289" s="1"/>
  <c r="AC19" i="289" s="1"/>
  <c r="AD61" i="288" l="1"/>
  <c r="AD74" i="265"/>
  <c r="AD75" i="265" s="1"/>
  <c r="AD81" i="265" s="1"/>
  <c r="AD27" i="288"/>
  <c r="AD28" i="288" s="1"/>
  <c r="AD31" i="288" s="1"/>
  <c r="AD32" i="288" s="1"/>
  <c r="AD35" i="288" s="1"/>
  <c r="AD38" i="288" s="1"/>
  <c r="AD41" i="288" s="1"/>
  <c r="AD42" i="288" s="1"/>
  <c r="AD51" i="288" s="1"/>
  <c r="AD52" i="288" s="1"/>
  <c r="AE38" i="280"/>
  <c r="AM28" i="280"/>
  <c r="AM29" i="280" s="1"/>
  <c r="AM15" i="286"/>
  <c r="AM19" i="280"/>
  <c r="AM49" i="265" s="1"/>
  <c r="AE70" i="265"/>
  <c r="AF90" i="287"/>
  <c r="AE19" i="265"/>
  <c r="AD24" i="265"/>
  <c r="AD52" i="265"/>
  <c r="AD63" i="265"/>
  <c r="AD65" i="265" s="1"/>
  <c r="AD67" i="265" s="1"/>
  <c r="AD80" i="265" s="1"/>
  <c r="AE49" i="280"/>
  <c r="AE37" i="265"/>
  <c r="AE42" i="265" s="1"/>
  <c r="AE47" i="265" s="1"/>
  <c r="AE50" i="265" s="1"/>
  <c r="AE63" i="280" l="1"/>
  <c r="AE50" i="280"/>
  <c r="AE62" i="280"/>
  <c r="AD53" i="265"/>
  <c r="AF36" i="288"/>
  <c r="AF79" i="287"/>
  <c r="AF81" i="287" s="1"/>
  <c r="AM26" i="288"/>
  <c r="AM73" i="265"/>
  <c r="AN26" i="280"/>
  <c r="AD57" i="288"/>
  <c r="AD58" i="288" s="1"/>
  <c r="AD69" i="288" s="1"/>
  <c r="AD54" i="288"/>
  <c r="AD55" i="288" s="1"/>
  <c r="AD82" i="265"/>
  <c r="AD83" i="265"/>
  <c r="AD25" i="265"/>
  <c r="AE22" i="265"/>
  <c r="AE47" i="288"/>
  <c r="AE57" i="280"/>
  <c r="AD60" i="288" l="1"/>
  <c r="AD62" i="288" s="1"/>
  <c r="AD64" i="288"/>
  <c r="AN16" i="280"/>
  <c r="AN18" i="280" s="1"/>
  <c r="AF40" i="288"/>
  <c r="AF61" i="287"/>
  <c r="AF62" i="287" s="1"/>
  <c r="AF67" i="287" s="1"/>
  <c r="AF68" i="287" s="1"/>
  <c r="AF56" i="287"/>
  <c r="AF57" i="287" s="1"/>
  <c r="AF66" i="287" s="1"/>
  <c r="AF96" i="287"/>
  <c r="AF49" i="288"/>
  <c r="AF82" i="287"/>
  <c r="AE64" i="280"/>
  <c r="AE68" i="280" s="1"/>
  <c r="AE39" i="280"/>
  <c r="AE58" i="280"/>
  <c r="AE59" i="280" s="1"/>
  <c r="AE67" i="280" s="1"/>
  <c r="AE69" i="280" s="1"/>
  <c r="AE40" i="280" l="1"/>
  <c r="AE14" i="286"/>
  <c r="AE16" i="286" s="1"/>
  <c r="AE18" i="286" s="1"/>
  <c r="AE70" i="280"/>
  <c r="AE51" i="280"/>
  <c r="AE52" i="280" s="1"/>
  <c r="AE41" i="280"/>
  <c r="AF91" i="287"/>
  <c r="AF92" i="287" s="1"/>
  <c r="AF97" i="287"/>
  <c r="AF98" i="287" s="1"/>
  <c r="AF28" i="286" s="1"/>
  <c r="AF30" i="286" s="1"/>
  <c r="AF69" i="287"/>
  <c r="AF36" i="265" s="1"/>
  <c r="AN19" i="280"/>
  <c r="AN49" i="265" s="1"/>
  <c r="AN28" i="280"/>
  <c r="AN29" i="280" s="1"/>
  <c r="AN15" i="286"/>
  <c r="AD70" i="288"/>
  <c r="AD71" i="288" s="1"/>
  <c r="AE68" i="288" s="1"/>
  <c r="AD65" i="288"/>
  <c r="AD66" i="288" s="1"/>
  <c r="AD75" i="288" s="1"/>
  <c r="AD76" i="288" s="1"/>
  <c r="AD9" i="289" s="1"/>
  <c r="AD19" i="289" s="1"/>
  <c r="AF35" i="265"/>
  <c r="AF16" i="265"/>
  <c r="AE63" i="265" l="1"/>
  <c r="AE65" i="265" s="1"/>
  <c r="AE67" i="265" s="1"/>
  <c r="AE80" i="265" s="1"/>
  <c r="AF49" i="280"/>
  <c r="AF19" i="265"/>
  <c r="O16" i="277"/>
  <c r="AF37" i="265"/>
  <c r="AF42" i="265" s="1"/>
  <c r="AF47" i="265" s="1"/>
  <c r="AF50" i="265" s="1"/>
  <c r="O35" i="277"/>
  <c r="AE61" i="288"/>
  <c r="AN73" i="265"/>
  <c r="R73" i="277" s="1"/>
  <c r="AN26" i="288"/>
  <c r="AO26" i="280"/>
  <c r="AF70" i="265"/>
  <c r="AG90" i="287"/>
  <c r="AE74" i="265"/>
  <c r="AE75" i="265" s="1"/>
  <c r="AE81" i="265" s="1"/>
  <c r="AE27" i="288"/>
  <c r="AE28" i="288" s="1"/>
  <c r="AE31" i="288" s="1"/>
  <c r="AE32" i="288" s="1"/>
  <c r="AE35" i="288" s="1"/>
  <c r="AE38" i="288" s="1"/>
  <c r="AE41" i="288" s="1"/>
  <c r="AE42" i="288" s="1"/>
  <c r="AE51" i="288" s="1"/>
  <c r="AE52" i="288" s="1"/>
  <c r="AF38" i="280"/>
  <c r="AE24" i="265"/>
  <c r="AE52" i="265"/>
  <c r="AF57" i="280" l="1"/>
  <c r="P70" i="277"/>
  <c r="O19" i="277"/>
  <c r="AF62" i="280"/>
  <c r="AE53" i="265"/>
  <c r="AE25" i="265"/>
  <c r="AE57" i="288"/>
  <c r="AE58" i="288" s="1"/>
  <c r="AE69" i="288" s="1"/>
  <c r="AE54" i="288"/>
  <c r="AE55" i="288" s="1"/>
  <c r="AG36" i="288"/>
  <c r="AG79" i="287"/>
  <c r="AG81" i="287" s="1"/>
  <c r="AO16" i="280"/>
  <c r="AO18" i="280" s="1"/>
  <c r="AF50" i="280"/>
  <c r="AF63" i="280"/>
  <c r="AF22" i="265"/>
  <c r="AF47" i="288"/>
  <c r="AE82" i="265"/>
  <c r="AE83" i="265"/>
  <c r="AG40" i="288" l="1"/>
  <c r="AG56" i="287"/>
  <c r="AG57" i="287" s="1"/>
  <c r="AG66" i="287" s="1"/>
  <c r="AG49" i="288"/>
  <c r="AG61" i="287"/>
  <c r="AG62" i="287" s="1"/>
  <c r="AG67" i="287" s="1"/>
  <c r="AG68" i="287" s="1"/>
  <c r="AG96" i="287"/>
  <c r="AG82" i="287"/>
  <c r="AF58" i="280"/>
  <c r="AF39" i="280"/>
  <c r="AO28" i="280"/>
  <c r="AO29" i="280" s="1"/>
  <c r="AO15" i="286"/>
  <c r="AO19" i="280"/>
  <c r="AO49" i="265" s="1"/>
  <c r="AF64" i="280"/>
  <c r="AF68" i="280" s="1"/>
  <c r="O22" i="277"/>
  <c r="AE60" i="288"/>
  <c r="AE62" i="288" s="1"/>
  <c r="AE64" i="288"/>
  <c r="AF59" i="280"/>
  <c r="AF67" i="280" s="1"/>
  <c r="AG35" i="265" l="1"/>
  <c r="AG16" i="265"/>
  <c r="AF69" i="280"/>
  <c r="AE65" i="288"/>
  <c r="AE66" i="288" s="1"/>
  <c r="AE75" i="288" s="1"/>
  <c r="AE76" i="288" s="1"/>
  <c r="AE9" i="289" s="1"/>
  <c r="AE19" i="289" s="1"/>
  <c r="AE70" i="288"/>
  <c r="AE71" i="288" s="1"/>
  <c r="AF68" i="288" s="1"/>
  <c r="AO26" i="288"/>
  <c r="AO73" i="265"/>
  <c r="AP26" i="280"/>
  <c r="AG69" i="287"/>
  <c r="AG36" i="265" s="1"/>
  <c r="AG91" i="287"/>
  <c r="AG92" i="287" s="1"/>
  <c r="AG97" i="287"/>
  <c r="AG98" i="287" s="1"/>
  <c r="AG28" i="286" s="1"/>
  <c r="AG30" i="286" s="1"/>
  <c r="AG70" i="265" l="1"/>
  <c r="AH90" i="287"/>
  <c r="AF70" i="280"/>
  <c r="AF51" i="280"/>
  <c r="AF52" i="280" s="1"/>
  <c r="AF14" i="286"/>
  <c r="AF16" i="286" s="1"/>
  <c r="AF18" i="286" s="1"/>
  <c r="AF40" i="280"/>
  <c r="AF41" i="280" s="1"/>
  <c r="AG37" i="265"/>
  <c r="AG42" i="265" s="1"/>
  <c r="AG47" i="265" s="1"/>
  <c r="AG50" i="265" s="1"/>
  <c r="AF61" i="288"/>
  <c r="AG19" i="265"/>
  <c r="AP16" i="280"/>
  <c r="AP18" i="280" s="1"/>
  <c r="AG22" i="265" l="1"/>
  <c r="AG47" i="288"/>
  <c r="AF24" i="265"/>
  <c r="AF52" i="265"/>
  <c r="AH36" i="288"/>
  <c r="AH79" i="287"/>
  <c r="AH81" i="287" s="1"/>
  <c r="AP28" i="280"/>
  <c r="AP29" i="280" s="1"/>
  <c r="AP19" i="280"/>
  <c r="AP49" i="265" s="1"/>
  <c r="AP15" i="286"/>
  <c r="AG63" i="280"/>
  <c r="AG50" i="280"/>
  <c r="AF74" i="265"/>
  <c r="AF27" i="288"/>
  <c r="AF28" i="288" s="1"/>
  <c r="AF31" i="288" s="1"/>
  <c r="AF32" i="288" s="1"/>
  <c r="AF35" i="288" s="1"/>
  <c r="AF38" i="288" s="1"/>
  <c r="AF41" i="288" s="1"/>
  <c r="AF42" i="288" s="1"/>
  <c r="AF51" i="288" s="1"/>
  <c r="AF52" i="288" s="1"/>
  <c r="AG38" i="280"/>
  <c r="AF63" i="265"/>
  <c r="AG49" i="280"/>
  <c r="P63" i="277" l="1"/>
  <c r="P65" i="277" s="1"/>
  <c r="P67" i="277" s="1"/>
  <c r="P80" i="277" s="1"/>
  <c r="AF65" i="265"/>
  <c r="AF67" i="265" s="1"/>
  <c r="AF80" i="265" s="1"/>
  <c r="AF57" i="288"/>
  <c r="AF58" i="288" s="1"/>
  <c r="AF69" i="288" s="1"/>
  <c r="AF54" i="288"/>
  <c r="AF55" i="288" s="1"/>
  <c r="AG62" i="280"/>
  <c r="AG64" i="280" s="1"/>
  <c r="AG68" i="280" s="1"/>
  <c r="AG57" i="280"/>
  <c r="P74" i="277"/>
  <c r="P75" i="277" s="1"/>
  <c r="P81" i="277" s="1"/>
  <c r="AF75" i="265"/>
  <c r="AF81" i="265" s="1"/>
  <c r="AP26" i="288"/>
  <c r="AP73" i="265"/>
  <c r="AQ26" i="280"/>
  <c r="AH40" i="288"/>
  <c r="AH61" i="287"/>
  <c r="AH62" i="287" s="1"/>
  <c r="AH67" i="287" s="1"/>
  <c r="AH68" i="287" s="1"/>
  <c r="AH49" i="288"/>
  <c r="AH96" i="287"/>
  <c r="AH56" i="287"/>
  <c r="AH57" i="287" s="1"/>
  <c r="AH66" i="287" s="1"/>
  <c r="AH82" i="287"/>
  <c r="AF53" i="265"/>
  <c r="O51" i="277"/>
  <c r="O24" i="277"/>
  <c r="AF25" i="265"/>
  <c r="AG39" i="280"/>
  <c r="AG58" i="280"/>
  <c r="AH35" i="265" l="1"/>
  <c r="AH16" i="265"/>
  <c r="AH69" i="287"/>
  <c r="AH36" i="265" s="1"/>
  <c r="AH91" i="287"/>
  <c r="AH92" i="287" s="1"/>
  <c r="AH97" i="287"/>
  <c r="AH98" i="287" s="1"/>
  <c r="AH28" i="286" s="1"/>
  <c r="AH30" i="286" s="1"/>
  <c r="AQ16" i="280"/>
  <c r="AQ18" i="280" s="1"/>
  <c r="O25" i="277"/>
  <c r="AF60" i="288"/>
  <c r="AF62" i="288" s="1"/>
  <c r="AF64" i="288"/>
  <c r="AF82" i="265"/>
  <c r="AF83" i="265"/>
  <c r="AG59" i="280"/>
  <c r="AG67" i="280" s="1"/>
  <c r="AG69" i="280" s="1"/>
  <c r="P82" i="277"/>
  <c r="P83" i="277"/>
  <c r="AG51" i="280" l="1"/>
  <c r="AG52" i="280" s="1"/>
  <c r="AG40" i="280"/>
  <c r="AG41" i="280" s="1"/>
  <c r="AG14" i="286"/>
  <c r="AG16" i="286" s="1"/>
  <c r="AG18" i="286" s="1"/>
  <c r="AG70" i="280"/>
  <c r="AF65" i="288"/>
  <c r="AF66" i="288" s="1"/>
  <c r="AF75" i="288" s="1"/>
  <c r="AF76" i="288" s="1"/>
  <c r="AF9" i="289" s="1"/>
  <c r="AF19" i="289" s="1"/>
  <c r="AF70" i="288"/>
  <c r="AF71" i="288" s="1"/>
  <c r="AG68" i="288" s="1"/>
  <c r="AQ19" i="280"/>
  <c r="AQ49" i="265" s="1"/>
  <c r="AQ15" i="286"/>
  <c r="AQ28" i="280"/>
  <c r="AQ29" i="280" s="1"/>
  <c r="AH70" i="265"/>
  <c r="AI90" i="287"/>
  <c r="AH37" i="265"/>
  <c r="AH42" i="265" s="1"/>
  <c r="AH47" i="265" s="1"/>
  <c r="AH50" i="265" s="1"/>
  <c r="AH19" i="265"/>
  <c r="AH22" i="265" l="1"/>
  <c r="AH47" i="288"/>
  <c r="AI36" i="288"/>
  <c r="AI79" i="287"/>
  <c r="AI81" i="287" s="1"/>
  <c r="AQ73" i="265"/>
  <c r="AQ26" i="288"/>
  <c r="AR26" i="280"/>
  <c r="AG63" i="265"/>
  <c r="AG65" i="265" s="1"/>
  <c r="AG67" i="265" s="1"/>
  <c r="AG80" i="265" s="1"/>
  <c r="AH49" i="280"/>
  <c r="AH50" i="280"/>
  <c r="AH63" i="280"/>
  <c r="AG61" i="288"/>
  <c r="AG52" i="265"/>
  <c r="AG24" i="265"/>
  <c r="AG27" i="288"/>
  <c r="AG28" i="288" s="1"/>
  <c r="AG31" i="288" s="1"/>
  <c r="AG32" i="288" s="1"/>
  <c r="AG35" i="288" s="1"/>
  <c r="AG38" i="288" s="1"/>
  <c r="AG41" i="288" s="1"/>
  <c r="AG42" i="288" s="1"/>
  <c r="AG51" i="288" s="1"/>
  <c r="AG52" i="288" s="1"/>
  <c r="AG74" i="265"/>
  <c r="AG75" i="265" s="1"/>
  <c r="AG81" i="265" s="1"/>
  <c r="AH38" i="280"/>
  <c r="AG25" i="265" l="1"/>
  <c r="AH57" i="280"/>
  <c r="AG57" i="288"/>
  <c r="AG58" i="288" s="1"/>
  <c r="AG69" i="288" s="1"/>
  <c r="AG54" i="288"/>
  <c r="AG55" i="288" s="1"/>
  <c r="AG53" i="265"/>
  <c r="AG83" i="265"/>
  <c r="AG82" i="265"/>
  <c r="AR16" i="280"/>
  <c r="AR18" i="280" s="1"/>
  <c r="AI40" i="288"/>
  <c r="AI56" i="287"/>
  <c r="AI57" i="287" s="1"/>
  <c r="AI66" i="287" s="1"/>
  <c r="AI49" i="288"/>
  <c r="AI61" i="287"/>
  <c r="AI62" i="287" s="1"/>
  <c r="AI67" i="287" s="1"/>
  <c r="AI68" i="287" s="1"/>
  <c r="AI96" i="287"/>
  <c r="AI82" i="287"/>
  <c r="AH62" i="280"/>
  <c r="AH64" i="280" s="1"/>
  <c r="AH68" i="280" s="1"/>
  <c r="AH58" i="280"/>
  <c r="AH39" i="280"/>
  <c r="AR19" i="280" l="1"/>
  <c r="AR49" i="265" s="1"/>
  <c r="AR15" i="286"/>
  <c r="AR28" i="280"/>
  <c r="AR29" i="280" s="1"/>
  <c r="AI35" i="265"/>
  <c r="AI16" i="265"/>
  <c r="AI97" i="287"/>
  <c r="AI98" i="287" s="1"/>
  <c r="AI28" i="286" s="1"/>
  <c r="AI30" i="286" s="1"/>
  <c r="AI91" i="287"/>
  <c r="AI92" i="287" s="1"/>
  <c r="AI69" i="287"/>
  <c r="AI36" i="265" s="1"/>
  <c r="AG60" i="288"/>
  <c r="AG62" i="288" s="1"/>
  <c r="AG64" i="288"/>
  <c r="AH59" i="280"/>
  <c r="AH67" i="280" s="1"/>
  <c r="AH69" i="280" s="1"/>
  <c r="AI37" i="265" l="1"/>
  <c r="AI42" i="265" s="1"/>
  <c r="AI47" i="265" s="1"/>
  <c r="AI50" i="265" s="1"/>
  <c r="AH70" i="280"/>
  <c r="AH40" i="280"/>
  <c r="AH41" i="280" s="1"/>
  <c r="AH14" i="286"/>
  <c r="AH16" i="286" s="1"/>
  <c r="AH18" i="286" s="1"/>
  <c r="AH51" i="280"/>
  <c r="AH52" i="280" s="1"/>
  <c r="AG65" i="288"/>
  <c r="AG66" i="288" s="1"/>
  <c r="AG75" i="288" s="1"/>
  <c r="AG76" i="288" s="1"/>
  <c r="AG9" i="289" s="1"/>
  <c r="AG19" i="289" s="1"/>
  <c r="AG70" i="288"/>
  <c r="AG71" i="288" s="1"/>
  <c r="AH68" i="288" s="1"/>
  <c r="AI70" i="265"/>
  <c r="AJ90" i="287"/>
  <c r="AI19" i="265"/>
  <c r="AR26" i="288"/>
  <c r="AR73" i="265"/>
  <c r="S73" i="277" s="1"/>
  <c r="AS26" i="280"/>
  <c r="AH61" i="288" l="1"/>
  <c r="AH63" i="265"/>
  <c r="AH65" i="265" s="1"/>
  <c r="AH67" i="265" s="1"/>
  <c r="AH80" i="265" s="1"/>
  <c r="AI49" i="280"/>
  <c r="AH27" i="288"/>
  <c r="AH28" i="288" s="1"/>
  <c r="AH31" i="288" s="1"/>
  <c r="AH32" i="288" s="1"/>
  <c r="AH35" i="288" s="1"/>
  <c r="AH38" i="288" s="1"/>
  <c r="AH41" i="288" s="1"/>
  <c r="AH42" i="288" s="1"/>
  <c r="AH51" i="288" s="1"/>
  <c r="AH52" i="288" s="1"/>
  <c r="AH74" i="265"/>
  <c r="AH75" i="265" s="1"/>
  <c r="AH81" i="265" s="1"/>
  <c r="AI38" i="280"/>
  <c r="AJ36" i="288"/>
  <c r="AJ79" i="287"/>
  <c r="AJ81" i="287" s="1"/>
  <c r="AS16" i="280"/>
  <c r="AS18" i="280" s="1"/>
  <c r="AI22" i="265"/>
  <c r="AI47" i="288"/>
  <c r="AH52" i="265"/>
  <c r="AH24" i="265"/>
  <c r="AI50" i="280"/>
  <c r="AI63" i="280"/>
  <c r="AS15" i="286" l="1"/>
  <c r="AS28" i="280"/>
  <c r="AS29" i="280" s="1"/>
  <c r="AS19" i="280"/>
  <c r="AS49" i="265" s="1"/>
  <c r="AI57" i="280"/>
  <c r="AH25" i="265"/>
  <c r="AI39" i="280"/>
  <c r="AI58" i="280"/>
  <c r="AJ40" i="288"/>
  <c r="AJ96" i="287"/>
  <c r="AJ49" i="288"/>
  <c r="AJ56" i="287"/>
  <c r="AJ57" i="287" s="1"/>
  <c r="AJ66" i="287" s="1"/>
  <c r="AJ61" i="287"/>
  <c r="AJ62" i="287" s="1"/>
  <c r="AJ67" i="287" s="1"/>
  <c r="AJ68" i="287" s="1"/>
  <c r="AJ82" i="287"/>
  <c r="AI62" i="280"/>
  <c r="AI64" i="280" s="1"/>
  <c r="AI68" i="280" s="1"/>
  <c r="AH53" i="265"/>
  <c r="AH57" i="288"/>
  <c r="AH58" i="288" s="1"/>
  <c r="AH69" i="288" s="1"/>
  <c r="AH54" i="288"/>
  <c r="AH55" i="288" s="1"/>
  <c r="AH83" i="265"/>
  <c r="AH82" i="265"/>
  <c r="AJ97" i="287" l="1"/>
  <c r="AJ91" i="287"/>
  <c r="AJ92" i="287" s="1"/>
  <c r="AJ69" i="287"/>
  <c r="AJ36" i="265" s="1"/>
  <c r="AH60" i="288"/>
  <c r="AH62" i="288" s="1"/>
  <c r="AH64" i="288"/>
  <c r="AJ35" i="265"/>
  <c r="AJ16" i="265"/>
  <c r="AJ98" i="287"/>
  <c r="AJ28" i="286" s="1"/>
  <c r="AJ30" i="286" s="1"/>
  <c r="AI59" i="280"/>
  <c r="AI67" i="280" s="1"/>
  <c r="AI69" i="280" s="1"/>
  <c r="AS26" i="288"/>
  <c r="AS73" i="265"/>
  <c r="AT26" i="280"/>
  <c r="AI70" i="280" l="1"/>
  <c r="AI40" i="280"/>
  <c r="AI41" i="280" s="1"/>
  <c r="AI14" i="286"/>
  <c r="AI16" i="286" s="1"/>
  <c r="AI18" i="286" s="1"/>
  <c r="AI51" i="280"/>
  <c r="AI52" i="280" s="1"/>
  <c r="AJ19" i="265"/>
  <c r="P16" i="277"/>
  <c r="P19" i="277" s="1"/>
  <c r="P22" i="277" s="1"/>
  <c r="AT16" i="280"/>
  <c r="AT18" i="280" s="1"/>
  <c r="AJ37" i="265"/>
  <c r="AJ42" i="265" s="1"/>
  <c r="AJ47" i="265" s="1"/>
  <c r="AJ50" i="265" s="1"/>
  <c r="P35" i="277"/>
  <c r="AH70" i="288"/>
  <c r="AH71" i="288" s="1"/>
  <c r="AI68" i="288" s="1"/>
  <c r="AH65" i="288"/>
  <c r="AH66" i="288" s="1"/>
  <c r="AH75" i="288" s="1"/>
  <c r="AH76" i="288" s="1"/>
  <c r="AH9" i="289" s="1"/>
  <c r="AH19" i="289" s="1"/>
  <c r="AJ70" i="265"/>
  <c r="AK90" i="287"/>
  <c r="AK36" i="288" l="1"/>
  <c r="AK79" i="287"/>
  <c r="AK81" i="287" s="1"/>
  <c r="AI63" i="265"/>
  <c r="AI65" i="265" s="1"/>
  <c r="AI67" i="265" s="1"/>
  <c r="AI80" i="265" s="1"/>
  <c r="AJ49" i="280"/>
  <c r="AI27" i="288"/>
  <c r="AI28" i="288" s="1"/>
  <c r="AI31" i="288" s="1"/>
  <c r="AI32" i="288" s="1"/>
  <c r="AI35" i="288" s="1"/>
  <c r="AI38" i="288" s="1"/>
  <c r="AI41" i="288" s="1"/>
  <c r="AI42" i="288" s="1"/>
  <c r="AI51" i="288" s="1"/>
  <c r="AI52" i="288" s="1"/>
  <c r="AI74" i="265"/>
  <c r="AI75" i="265" s="1"/>
  <c r="AI81" i="265" s="1"/>
  <c r="AJ38" i="280"/>
  <c r="AT19" i="280"/>
  <c r="AT49" i="265" s="1"/>
  <c r="AT15" i="286"/>
  <c r="AT28" i="280"/>
  <c r="AT29" i="280" s="1"/>
  <c r="Q70" i="277"/>
  <c r="AI61" i="288"/>
  <c r="AJ50" i="280"/>
  <c r="AJ63" i="280"/>
  <c r="AJ22" i="265"/>
  <c r="AJ47" i="288"/>
  <c r="AI52" i="265"/>
  <c r="AI24" i="265"/>
  <c r="AI25" i="265" l="1"/>
  <c r="AJ62" i="280"/>
  <c r="AJ64" i="280" s="1"/>
  <c r="AJ68" i="280" s="1"/>
  <c r="AI53" i="265"/>
  <c r="AJ58" i="280"/>
  <c r="AJ39" i="280"/>
  <c r="AT26" i="288"/>
  <c r="AT73" i="265"/>
  <c r="AU26" i="280"/>
  <c r="AJ57" i="280"/>
  <c r="AI57" i="288"/>
  <c r="AI58" i="288" s="1"/>
  <c r="AI69" i="288" s="1"/>
  <c r="AI54" i="288"/>
  <c r="AI55" i="288" s="1"/>
  <c r="AI83" i="265"/>
  <c r="AI82" i="265"/>
  <c r="AK40" i="288"/>
  <c r="AK96" i="287"/>
  <c r="AK61" i="287"/>
  <c r="AK62" i="287" s="1"/>
  <c r="AK67" i="287" s="1"/>
  <c r="AK68" i="287" s="1"/>
  <c r="AK49" i="288"/>
  <c r="AK56" i="287"/>
  <c r="AK57" i="287" s="1"/>
  <c r="AK66" i="287" s="1"/>
  <c r="AK82" i="287"/>
  <c r="AJ59" i="280" l="1"/>
  <c r="AJ67" i="280" s="1"/>
  <c r="AJ69" i="280" s="1"/>
  <c r="AK35" i="265"/>
  <c r="AK16" i="265"/>
  <c r="AK69" i="287"/>
  <c r="AK36" i="265" s="1"/>
  <c r="AK91" i="287"/>
  <c r="AK92" i="287" s="1"/>
  <c r="AK97" i="287"/>
  <c r="AJ70" i="280"/>
  <c r="AJ14" i="286"/>
  <c r="AJ16" i="286" s="1"/>
  <c r="AJ18" i="286" s="1"/>
  <c r="AJ51" i="280"/>
  <c r="AJ52" i="280" s="1"/>
  <c r="AJ40" i="280"/>
  <c r="AJ41" i="280" s="1"/>
  <c r="AU16" i="280"/>
  <c r="AU18" i="280" s="1"/>
  <c r="AK98" i="287"/>
  <c r="AK28" i="286" s="1"/>
  <c r="AK30" i="286" s="1"/>
  <c r="AI60" i="288"/>
  <c r="AI62" i="288" s="1"/>
  <c r="AI64" i="288"/>
  <c r="AI70" i="288" l="1"/>
  <c r="AI71" i="288" s="1"/>
  <c r="AJ68" i="288" s="1"/>
  <c r="AI65" i="288"/>
  <c r="AI66" i="288" s="1"/>
  <c r="AI75" i="288" s="1"/>
  <c r="AI76" i="288" s="1"/>
  <c r="AI9" i="289" s="1"/>
  <c r="AI19" i="289" s="1"/>
  <c r="AU19" i="280"/>
  <c r="AU49" i="265" s="1"/>
  <c r="AU15" i="286"/>
  <c r="AU28" i="280"/>
  <c r="AU29" i="280" s="1"/>
  <c r="AJ63" i="265"/>
  <c r="AK49" i="280"/>
  <c r="AJ24" i="265"/>
  <c r="AJ52" i="265"/>
  <c r="AK70" i="265"/>
  <c r="AL90" i="287"/>
  <c r="AK19" i="265"/>
  <c r="AJ27" i="288"/>
  <c r="AJ28" i="288" s="1"/>
  <c r="AJ31" i="288" s="1"/>
  <c r="AJ32" i="288" s="1"/>
  <c r="AJ35" i="288" s="1"/>
  <c r="AJ38" i="288" s="1"/>
  <c r="AJ41" i="288" s="1"/>
  <c r="AJ42" i="288" s="1"/>
  <c r="AJ51" i="288" s="1"/>
  <c r="AJ52" i="288" s="1"/>
  <c r="AJ74" i="265"/>
  <c r="AK38" i="280"/>
  <c r="AK37" i="265"/>
  <c r="AK42" i="265" s="1"/>
  <c r="AK47" i="265" s="1"/>
  <c r="AK50" i="265" s="1"/>
  <c r="AK57" i="280" l="1"/>
  <c r="AK50" i="280"/>
  <c r="AK63" i="280"/>
  <c r="Q74" i="277"/>
  <c r="Q75" i="277" s="1"/>
  <c r="Q81" i="277" s="1"/>
  <c r="AJ75" i="265"/>
  <c r="AJ81" i="265" s="1"/>
  <c r="P24" i="277"/>
  <c r="P25" i="277" s="1"/>
  <c r="AJ25" i="265"/>
  <c r="AJ65" i="265"/>
  <c r="AJ67" i="265" s="1"/>
  <c r="AJ80" i="265" s="1"/>
  <c r="Q63" i="277"/>
  <c r="Q65" i="277" s="1"/>
  <c r="Q67" i="277" s="1"/>
  <c r="Q80" i="277" s="1"/>
  <c r="AJ57" i="288"/>
  <c r="AJ58" i="288" s="1"/>
  <c r="AJ69" i="288" s="1"/>
  <c r="AJ54" i="288"/>
  <c r="AJ55" i="288" s="1"/>
  <c r="AK22" i="265"/>
  <c r="AK47" i="288"/>
  <c r="AL36" i="288"/>
  <c r="AL79" i="287"/>
  <c r="AL81" i="287" s="1"/>
  <c r="AJ53" i="265"/>
  <c r="P51" i="277"/>
  <c r="AK62" i="280"/>
  <c r="AK64" i="280" s="1"/>
  <c r="AK68" i="280" s="1"/>
  <c r="AU73" i="265"/>
  <c r="AU26" i="288"/>
  <c r="AV26" i="280"/>
  <c r="AJ61" i="288"/>
  <c r="AV16" i="280" l="1"/>
  <c r="AV18" i="280" s="1"/>
  <c r="AL49" i="288"/>
  <c r="AL56" i="287"/>
  <c r="AL57" i="287" s="1"/>
  <c r="AL66" i="287" s="1"/>
  <c r="AL40" i="288"/>
  <c r="AL96" i="287"/>
  <c r="AL61" i="287"/>
  <c r="AL62" i="287" s="1"/>
  <c r="AL67" i="287" s="1"/>
  <c r="AL68" i="287" s="1"/>
  <c r="AL82" i="287"/>
  <c r="AJ60" i="288"/>
  <c r="AJ62" i="288" s="1"/>
  <c r="AJ64" i="288"/>
  <c r="Q83" i="277"/>
  <c r="Q82" i="277"/>
  <c r="AK39" i="280"/>
  <c r="AK58" i="280"/>
  <c r="AJ83" i="265"/>
  <c r="AJ82" i="265"/>
  <c r="AK59" i="280"/>
  <c r="AK67" i="280" s="1"/>
  <c r="AK69" i="280" s="1"/>
  <c r="AK40" i="280" l="1"/>
  <c r="AK51" i="280"/>
  <c r="AK52" i="280" s="1"/>
  <c r="AK14" i="286"/>
  <c r="AK16" i="286" s="1"/>
  <c r="AK18" i="286" s="1"/>
  <c r="AK70" i="280"/>
  <c r="AL69" i="287"/>
  <c r="AL36" i="265" s="1"/>
  <c r="AL91" i="287"/>
  <c r="AL92" i="287" s="1"/>
  <c r="AL97" i="287"/>
  <c r="AV19" i="280"/>
  <c r="AV49" i="265" s="1"/>
  <c r="AV28" i="280"/>
  <c r="AV29" i="280" s="1"/>
  <c r="AV15" i="286"/>
  <c r="AK41" i="280"/>
  <c r="AJ65" i="288"/>
  <c r="AJ66" i="288" s="1"/>
  <c r="AJ75" i="288" s="1"/>
  <c r="AJ76" i="288" s="1"/>
  <c r="AJ9" i="289" s="1"/>
  <c r="AJ19" i="289" s="1"/>
  <c r="AJ70" i="288"/>
  <c r="AJ71" i="288" s="1"/>
  <c r="AK68" i="288" s="1"/>
  <c r="AL35" i="265"/>
  <c r="AL16" i="265"/>
  <c r="AL98" i="287"/>
  <c r="AL28" i="286" s="1"/>
  <c r="AL30" i="286" s="1"/>
  <c r="AK24" i="265" l="1"/>
  <c r="AK52" i="265"/>
  <c r="AK63" i="265"/>
  <c r="AK65" i="265" s="1"/>
  <c r="AK67" i="265" s="1"/>
  <c r="AK80" i="265" s="1"/>
  <c r="AL49" i="280"/>
  <c r="AL37" i="265"/>
  <c r="AL42" i="265" s="1"/>
  <c r="AL47" i="265" s="1"/>
  <c r="AL50" i="265" s="1"/>
  <c r="AL19" i="265"/>
  <c r="AK61" i="288"/>
  <c r="AK27" i="288"/>
  <c r="AK28" i="288" s="1"/>
  <c r="AK31" i="288" s="1"/>
  <c r="AK32" i="288" s="1"/>
  <c r="AK35" i="288" s="1"/>
  <c r="AK38" i="288" s="1"/>
  <c r="AK41" i="288" s="1"/>
  <c r="AK42" i="288" s="1"/>
  <c r="AK51" i="288" s="1"/>
  <c r="AK52" i="288" s="1"/>
  <c r="AK74" i="265"/>
  <c r="AK75" i="265" s="1"/>
  <c r="AK81" i="265" s="1"/>
  <c r="AL38" i="280"/>
  <c r="AV26" i="288"/>
  <c r="AV73" i="265"/>
  <c r="T73" i="277" s="1"/>
  <c r="AW26" i="280"/>
  <c r="AL70" i="265"/>
  <c r="AM90" i="287"/>
  <c r="AL57" i="280" l="1"/>
  <c r="AK57" i="288"/>
  <c r="AK58" i="288" s="1"/>
  <c r="AK69" i="288" s="1"/>
  <c r="AK54" i="288"/>
  <c r="AK55" i="288" s="1"/>
  <c r="AL22" i="265"/>
  <c r="AL47" i="288"/>
  <c r="AL63" i="280"/>
  <c r="AL50" i="280"/>
  <c r="AK82" i="265"/>
  <c r="AK83" i="265"/>
  <c r="AK25" i="265"/>
  <c r="AM36" i="288"/>
  <c r="AM79" i="287"/>
  <c r="AM81" i="287" s="1"/>
  <c r="AW16" i="280"/>
  <c r="AW18" i="280" s="1"/>
  <c r="AL62" i="280"/>
  <c r="AL64" i="280" s="1"/>
  <c r="AL68" i="280" s="1"/>
  <c r="AK53" i="265"/>
  <c r="AW15" i="286" l="1"/>
  <c r="AW28" i="280"/>
  <c r="AW29" i="280" s="1"/>
  <c r="AW19" i="280"/>
  <c r="AW49" i="265" s="1"/>
  <c r="AM40" i="288"/>
  <c r="AM61" i="287"/>
  <c r="AM62" i="287" s="1"/>
  <c r="AM67" i="287" s="1"/>
  <c r="AM68" i="287" s="1"/>
  <c r="AM56" i="287"/>
  <c r="AM57" i="287" s="1"/>
  <c r="AM66" i="287" s="1"/>
  <c r="AM49" i="288"/>
  <c r="AM96" i="287"/>
  <c r="AM82" i="287"/>
  <c r="AK60" i="288"/>
  <c r="AK62" i="288" s="1"/>
  <c r="AK64" i="288"/>
  <c r="AL39" i="280"/>
  <c r="AL58" i="280"/>
  <c r="AL59" i="280"/>
  <c r="AL67" i="280" s="1"/>
  <c r="AL69" i="280" s="1"/>
  <c r="AM69" i="287" l="1"/>
  <c r="AM36" i="265" s="1"/>
  <c r="AM97" i="287"/>
  <c r="AM91" i="287"/>
  <c r="AM92" i="287" s="1"/>
  <c r="AM98" i="287"/>
  <c r="AM28" i="286" s="1"/>
  <c r="AM30" i="286" s="1"/>
  <c r="AW26" i="288"/>
  <c r="AW73" i="265"/>
  <c r="AX26" i="280"/>
  <c r="AL70" i="280"/>
  <c r="AL14" i="286"/>
  <c r="AL16" i="286" s="1"/>
  <c r="AL18" i="286" s="1"/>
  <c r="AL51" i="280"/>
  <c r="AL52" i="280" s="1"/>
  <c r="AL40" i="280"/>
  <c r="AL41" i="280" s="1"/>
  <c r="AK65" i="288"/>
  <c r="AK66" i="288" s="1"/>
  <c r="AK75" i="288" s="1"/>
  <c r="AK76" i="288" s="1"/>
  <c r="AK9" i="289" s="1"/>
  <c r="AK19" i="289" s="1"/>
  <c r="AK70" i="288"/>
  <c r="AK71" i="288" s="1"/>
  <c r="AL68" i="288" s="1"/>
  <c r="AM35" i="265"/>
  <c r="AM16" i="265"/>
  <c r="AL74" i="265" l="1"/>
  <c r="AL75" i="265" s="1"/>
  <c r="AL81" i="265" s="1"/>
  <c r="AL27" i="288"/>
  <c r="AL28" i="288" s="1"/>
  <c r="AL31" i="288" s="1"/>
  <c r="AL32" i="288" s="1"/>
  <c r="AL35" i="288" s="1"/>
  <c r="AL38" i="288" s="1"/>
  <c r="AL41" i="288" s="1"/>
  <c r="AL42" i="288" s="1"/>
  <c r="AL51" i="288" s="1"/>
  <c r="AL52" i="288" s="1"/>
  <c r="AM38" i="280"/>
  <c r="AL61" i="288"/>
  <c r="AM19" i="265"/>
  <c r="AX16" i="280"/>
  <c r="AX18" i="280" s="1"/>
  <c r="AM37" i="265"/>
  <c r="AM42" i="265" s="1"/>
  <c r="AM47" i="265" s="1"/>
  <c r="AM50" i="265" s="1"/>
  <c r="AL63" i="265"/>
  <c r="AL65" i="265" s="1"/>
  <c r="AL67" i="265" s="1"/>
  <c r="AL80" i="265" s="1"/>
  <c r="AM49" i="280"/>
  <c r="AL52" i="265"/>
  <c r="AL24" i="265"/>
  <c r="AM70" i="265"/>
  <c r="AN90" i="287"/>
  <c r="AN36" i="288" l="1"/>
  <c r="AN79" i="287"/>
  <c r="AN81" i="287" s="1"/>
  <c r="AL25" i="265"/>
  <c r="AM62" i="280"/>
  <c r="AX19" i="280"/>
  <c r="AX49" i="265" s="1"/>
  <c r="AX15" i="286"/>
  <c r="AX28" i="280"/>
  <c r="AX29" i="280" s="1"/>
  <c r="AM22" i="265"/>
  <c r="AM47" i="288"/>
  <c r="AL57" i="288"/>
  <c r="AL58" i="288" s="1"/>
  <c r="AL69" i="288" s="1"/>
  <c r="AL54" i="288"/>
  <c r="AL55" i="288" s="1"/>
  <c r="AL53" i="265"/>
  <c r="AL83" i="265"/>
  <c r="AL82" i="265"/>
  <c r="AM63" i="280"/>
  <c r="AM50" i="280"/>
  <c r="AM57" i="280"/>
  <c r="AL60" i="288" l="1"/>
  <c r="AL62" i="288" s="1"/>
  <c r="AL64" i="288"/>
  <c r="AX26" i="288"/>
  <c r="AX73" i="265"/>
  <c r="AY26" i="280"/>
  <c r="AM64" i="280"/>
  <c r="AM68" i="280" s="1"/>
  <c r="AM39" i="280"/>
  <c r="AM58" i="280"/>
  <c r="AM59" i="280" s="1"/>
  <c r="AM67" i="280" s="1"/>
  <c r="AM69" i="280" s="1"/>
  <c r="AN40" i="288"/>
  <c r="AN96" i="287"/>
  <c r="AN56" i="287"/>
  <c r="AN57" i="287" s="1"/>
  <c r="AN66" i="287" s="1"/>
  <c r="AN61" i="287"/>
  <c r="AN62" i="287" s="1"/>
  <c r="AN67" i="287" s="1"/>
  <c r="AN68" i="287" s="1"/>
  <c r="AN49" i="288"/>
  <c r="AN82" i="287"/>
  <c r="AM70" i="280" l="1"/>
  <c r="AM40" i="280"/>
  <c r="AM14" i="286"/>
  <c r="AM16" i="286" s="1"/>
  <c r="AM18" i="286" s="1"/>
  <c r="AM51" i="280"/>
  <c r="AM52" i="280" s="1"/>
  <c r="AN35" i="265"/>
  <c r="AN16" i="265"/>
  <c r="AN91" i="287"/>
  <c r="AN92" i="287" s="1"/>
  <c r="AN69" i="287"/>
  <c r="AN36" i="265" s="1"/>
  <c r="AN97" i="287"/>
  <c r="AN98" i="287"/>
  <c r="AN28" i="286" s="1"/>
  <c r="AN30" i="286" s="1"/>
  <c r="AY16" i="280"/>
  <c r="AY18" i="280" s="1"/>
  <c r="AL70" i="288"/>
  <c r="AL71" i="288" s="1"/>
  <c r="AM68" i="288" s="1"/>
  <c r="AL65" i="288"/>
  <c r="AM41" i="280"/>
  <c r="AL66" i="288"/>
  <c r="AL75" i="288" s="1"/>
  <c r="AL76" i="288" s="1"/>
  <c r="AL9" i="289" s="1"/>
  <c r="AL19" i="289" s="1"/>
  <c r="AM74" i="265" l="1"/>
  <c r="AM75" i="265" s="1"/>
  <c r="AM81" i="265" s="1"/>
  <c r="AM27" i="288"/>
  <c r="AM28" i="288" s="1"/>
  <c r="AM31" i="288" s="1"/>
  <c r="AM32" i="288" s="1"/>
  <c r="AM35" i="288" s="1"/>
  <c r="AM38" i="288" s="1"/>
  <c r="AM41" i="288" s="1"/>
  <c r="AM42" i="288" s="1"/>
  <c r="AM51" i="288" s="1"/>
  <c r="AM52" i="288" s="1"/>
  <c r="AN38" i="280"/>
  <c r="AY19" i="280"/>
  <c r="AY49" i="265" s="1"/>
  <c r="AY15" i="286"/>
  <c r="AY28" i="280"/>
  <c r="AY29" i="280" s="1"/>
  <c r="AN70" i="265"/>
  <c r="AO90" i="287"/>
  <c r="AN37" i="265"/>
  <c r="AN42" i="265" s="1"/>
  <c r="AN47" i="265" s="1"/>
  <c r="AN50" i="265" s="1"/>
  <c r="Q35" i="277"/>
  <c r="AM63" i="265"/>
  <c r="AM65" i="265" s="1"/>
  <c r="AM67" i="265" s="1"/>
  <c r="AM80" i="265" s="1"/>
  <c r="AN49" i="280"/>
  <c r="AM61" i="288"/>
  <c r="AN19" i="265"/>
  <c r="Q16" i="277"/>
  <c r="Q19" i="277" s="1"/>
  <c r="Q22" i="277" s="1"/>
  <c r="AM52" i="265"/>
  <c r="AM24" i="265"/>
  <c r="AN62" i="280" l="1"/>
  <c r="AM57" i="288"/>
  <c r="AM58" i="288" s="1"/>
  <c r="AM69" i="288" s="1"/>
  <c r="AM54" i="288"/>
  <c r="AM55" i="288" s="1"/>
  <c r="AM25" i="265"/>
  <c r="AO36" i="288"/>
  <c r="AO79" i="287"/>
  <c r="AO81" i="287" s="1"/>
  <c r="AY26" i="288"/>
  <c r="AY73" i="265"/>
  <c r="AZ26" i="280"/>
  <c r="AM53" i="265"/>
  <c r="AN22" i="265"/>
  <c r="AN47" i="288"/>
  <c r="AM82" i="265"/>
  <c r="AM83" i="265"/>
  <c r="AN50" i="280"/>
  <c r="AN63" i="280"/>
  <c r="R70" i="277"/>
  <c r="AN57" i="280"/>
  <c r="AN58" i="280" l="1"/>
  <c r="AN39" i="280"/>
  <c r="AM60" i="288"/>
  <c r="AM62" i="288" s="1"/>
  <c r="AM64" i="288"/>
  <c r="AN64" i="280"/>
  <c r="AN68" i="280" s="1"/>
  <c r="AN59" i="280"/>
  <c r="AN67" i="280" s="1"/>
  <c r="AN69" i="280" s="1"/>
  <c r="AZ16" i="280"/>
  <c r="AZ18" i="280" s="1"/>
  <c r="AO40" i="288"/>
  <c r="AO56" i="287"/>
  <c r="AO57" i="287" s="1"/>
  <c r="AO66" i="287" s="1"/>
  <c r="AO49" i="288"/>
  <c r="AO61" i="287"/>
  <c r="AO62" i="287" s="1"/>
  <c r="AO67" i="287" s="1"/>
  <c r="AO68" i="287" s="1"/>
  <c r="AO96" i="287"/>
  <c r="AO82" i="287"/>
  <c r="AO35" i="265" l="1"/>
  <c r="AO16" i="265"/>
  <c r="AM70" i="288"/>
  <c r="AM71" i="288" s="1"/>
  <c r="AN68" i="288" s="1"/>
  <c r="AM65" i="288"/>
  <c r="AM66" i="288" s="1"/>
  <c r="AM75" i="288" s="1"/>
  <c r="AM76" i="288" s="1"/>
  <c r="AM9" i="289" s="1"/>
  <c r="AM19" i="289" s="1"/>
  <c r="AO97" i="287"/>
  <c r="AO98" i="287" s="1"/>
  <c r="AO28" i="286" s="1"/>
  <c r="AO30" i="286" s="1"/>
  <c r="AO91" i="287"/>
  <c r="AO92" i="287" s="1"/>
  <c r="AO69" i="287"/>
  <c r="AO36" i="265" s="1"/>
  <c r="AZ19" i="280"/>
  <c r="AZ49" i="265" s="1"/>
  <c r="AZ28" i="280"/>
  <c r="AZ29" i="280" s="1"/>
  <c r="AZ15" i="286"/>
  <c r="AN14" i="286"/>
  <c r="AN16" i="286" s="1"/>
  <c r="AN18" i="286" s="1"/>
  <c r="AN51" i="280"/>
  <c r="AN52" i="280" s="1"/>
  <c r="AN70" i="280"/>
  <c r="AN40" i="280"/>
  <c r="AN41" i="280" s="1"/>
  <c r="AN74" i="265" l="1"/>
  <c r="AN27" i="288"/>
  <c r="AN28" i="288" s="1"/>
  <c r="AN31" i="288" s="1"/>
  <c r="AN32" i="288" s="1"/>
  <c r="AN35" i="288" s="1"/>
  <c r="AN38" i="288" s="1"/>
  <c r="AN41" i="288" s="1"/>
  <c r="AN42" i="288" s="1"/>
  <c r="AN51" i="288" s="1"/>
  <c r="AN52" i="288" s="1"/>
  <c r="AO38" i="280"/>
  <c r="AO19" i="265"/>
  <c r="AN24" i="265"/>
  <c r="AN52" i="265"/>
  <c r="AZ26" i="288"/>
  <c r="AZ73" i="265"/>
  <c r="U73" i="277" s="1"/>
  <c r="BA26" i="280"/>
  <c r="AN63" i="265"/>
  <c r="AO49" i="280"/>
  <c r="AO70" i="265"/>
  <c r="AP90" i="287"/>
  <c r="AN61" i="288"/>
  <c r="AO37" i="265"/>
  <c r="AO42" i="265" s="1"/>
  <c r="AO47" i="265" s="1"/>
  <c r="AO50" i="265" s="1"/>
  <c r="AN53" i="265" l="1"/>
  <c r="Q51" i="277"/>
  <c r="AO22" i="265"/>
  <c r="AO47" i="288"/>
  <c r="AN57" i="288"/>
  <c r="AN58" i="288" s="1"/>
  <c r="AN69" i="288" s="1"/>
  <c r="AN54" i="288"/>
  <c r="AN55" i="288" s="1"/>
  <c r="AN65" i="265"/>
  <c r="AN67" i="265" s="1"/>
  <c r="AN80" i="265" s="1"/>
  <c r="R63" i="277"/>
  <c r="R65" i="277" s="1"/>
  <c r="R67" i="277" s="1"/>
  <c r="R80" i="277" s="1"/>
  <c r="AO50" i="280"/>
  <c r="AO63" i="280"/>
  <c r="AP36" i="288"/>
  <c r="AP79" i="287"/>
  <c r="AP81" i="287" s="1"/>
  <c r="AO62" i="280"/>
  <c r="BA16" i="280"/>
  <c r="BA18" i="280" s="1"/>
  <c r="Q24" i="277"/>
  <c r="Q25" i="277" s="1"/>
  <c r="AN25" i="265"/>
  <c r="AO57" i="280"/>
  <c r="R74" i="277"/>
  <c r="R75" i="277" s="1"/>
  <c r="R81" i="277" s="1"/>
  <c r="AN75" i="265"/>
  <c r="AN81" i="265" s="1"/>
  <c r="AO64" i="280" l="1"/>
  <c r="AO68" i="280" s="1"/>
  <c r="BA15" i="286"/>
  <c r="BA28" i="280"/>
  <c r="BA29" i="280" s="1"/>
  <c r="BA19" i="280"/>
  <c r="BA49" i="265" s="1"/>
  <c r="AP40" i="288"/>
  <c r="AP61" i="287"/>
  <c r="AP62" i="287" s="1"/>
  <c r="AP67" i="287" s="1"/>
  <c r="AP68" i="287" s="1"/>
  <c r="AP56" i="287"/>
  <c r="AP57" i="287" s="1"/>
  <c r="AP66" i="287" s="1"/>
  <c r="AP96" i="287"/>
  <c r="AP49" i="288"/>
  <c r="AP82" i="287"/>
  <c r="AN83" i="265"/>
  <c r="AN82" i="265"/>
  <c r="AN60" i="288"/>
  <c r="AN62" i="288" s="1"/>
  <c r="AN64" i="288"/>
  <c r="R82" i="277"/>
  <c r="R83" i="277"/>
  <c r="AO39" i="280"/>
  <c r="AO58" i="280"/>
  <c r="AO59" i="280" s="1"/>
  <c r="AO67" i="280" s="1"/>
  <c r="AO69" i="280" s="1"/>
  <c r="AO14" i="286" l="1"/>
  <c r="AO16" i="286" s="1"/>
  <c r="AO18" i="286" s="1"/>
  <c r="AO40" i="280"/>
  <c r="AO41" i="280" s="1"/>
  <c r="AO70" i="280"/>
  <c r="AO51" i="280"/>
  <c r="AO52" i="280" s="1"/>
  <c r="AP35" i="265"/>
  <c r="AP16" i="265"/>
  <c r="AN65" i="288"/>
  <c r="AN66" i="288" s="1"/>
  <c r="AN75" i="288" s="1"/>
  <c r="AN76" i="288" s="1"/>
  <c r="AN9" i="289" s="1"/>
  <c r="AN19" i="289" s="1"/>
  <c r="AN70" i="288"/>
  <c r="AN71" i="288" s="1"/>
  <c r="AO68" i="288" s="1"/>
  <c r="BA26" i="288"/>
  <c r="BA73" i="265"/>
  <c r="BB26" i="280"/>
  <c r="AP69" i="287"/>
  <c r="AP36" i="265" s="1"/>
  <c r="AP97" i="287"/>
  <c r="AP98" i="287" s="1"/>
  <c r="AP28" i="286" s="1"/>
  <c r="AP30" i="286" s="1"/>
  <c r="AP91" i="287"/>
  <c r="AP92" i="287" s="1"/>
  <c r="AO74" i="265" l="1"/>
  <c r="AO75" i="265" s="1"/>
  <c r="AO81" i="265" s="1"/>
  <c r="AO27" i="288"/>
  <c r="AO28" i="288" s="1"/>
  <c r="AO31" i="288" s="1"/>
  <c r="AO32" i="288" s="1"/>
  <c r="AO35" i="288" s="1"/>
  <c r="AO38" i="288" s="1"/>
  <c r="AO41" i="288" s="1"/>
  <c r="AO42" i="288" s="1"/>
  <c r="AO51" i="288" s="1"/>
  <c r="AO52" i="288" s="1"/>
  <c r="AP38" i="280"/>
  <c r="AP70" i="265"/>
  <c r="AQ90" i="287"/>
  <c r="AP19" i="265"/>
  <c r="AO24" i="265"/>
  <c r="AO52" i="265"/>
  <c r="BB16" i="280"/>
  <c r="BB18" i="280" s="1"/>
  <c r="AO61" i="288"/>
  <c r="AP37" i="265"/>
  <c r="AP42" i="265" s="1"/>
  <c r="AP47" i="265" s="1"/>
  <c r="AP50" i="265" s="1"/>
  <c r="AO63" i="265"/>
  <c r="AO65" i="265" s="1"/>
  <c r="AO67" i="265" s="1"/>
  <c r="AO80" i="265" s="1"/>
  <c r="AP49" i="280"/>
  <c r="AO82" i="265" l="1"/>
  <c r="AO83" i="265"/>
  <c r="AO53" i="265"/>
  <c r="AO57" i="288"/>
  <c r="AO58" i="288" s="1"/>
  <c r="AO69" i="288" s="1"/>
  <c r="AO54" i="288"/>
  <c r="AO55" i="288" s="1"/>
  <c r="AP63" i="280"/>
  <c r="AP50" i="280"/>
  <c r="AP62" i="280"/>
  <c r="AP64" i="280" s="1"/>
  <c r="AP68" i="280" s="1"/>
  <c r="BB19" i="280"/>
  <c r="BB49" i="265" s="1"/>
  <c r="BB28" i="280"/>
  <c r="BB29" i="280" s="1"/>
  <c r="BB15" i="286"/>
  <c r="AO25" i="265"/>
  <c r="AP22" i="265"/>
  <c r="AP47" i="288"/>
  <c r="AQ36" i="288"/>
  <c r="AQ79" i="287"/>
  <c r="AQ81" i="287" s="1"/>
  <c r="AP57" i="280"/>
  <c r="AQ40" i="288" l="1"/>
  <c r="AQ49" i="288"/>
  <c r="AQ56" i="287"/>
  <c r="AQ57" i="287" s="1"/>
  <c r="AQ66" i="287" s="1"/>
  <c r="AQ61" i="287"/>
  <c r="AQ62" i="287" s="1"/>
  <c r="AQ67" i="287" s="1"/>
  <c r="AQ68" i="287" s="1"/>
  <c r="AQ96" i="287"/>
  <c r="AQ82" i="287"/>
  <c r="AP58" i="280"/>
  <c r="AP59" i="280" s="1"/>
  <c r="AP67" i="280" s="1"/>
  <c r="AP69" i="280" s="1"/>
  <c r="AP39" i="280"/>
  <c r="BB26" i="288"/>
  <c r="BB73" i="265"/>
  <c r="BC26" i="280"/>
  <c r="AO60" i="288"/>
  <c r="AO62" i="288" s="1"/>
  <c r="AO64" i="288"/>
  <c r="AP14" i="286" l="1"/>
  <c r="AP16" i="286" s="1"/>
  <c r="AP18" i="286" s="1"/>
  <c r="AP51" i="280"/>
  <c r="AP52" i="280" s="1"/>
  <c r="AP40" i="280"/>
  <c r="AP70" i="280"/>
  <c r="AO70" i="288"/>
  <c r="AO71" i="288" s="1"/>
  <c r="AP68" i="288" s="1"/>
  <c r="AO65" i="288"/>
  <c r="AO66" i="288" s="1"/>
  <c r="AO75" i="288" s="1"/>
  <c r="AO76" i="288" s="1"/>
  <c r="AO9" i="289" s="1"/>
  <c r="AO19" i="289" s="1"/>
  <c r="AP41" i="280"/>
  <c r="AQ35" i="265"/>
  <c r="AQ16" i="265"/>
  <c r="AQ97" i="287"/>
  <c r="AQ69" i="287"/>
  <c r="AQ36" i="265" s="1"/>
  <c r="AQ91" i="287"/>
  <c r="AQ92" i="287" s="1"/>
  <c r="BC16" i="280"/>
  <c r="BC18" i="280" s="1"/>
  <c r="AQ98" i="287"/>
  <c r="AQ28" i="286" s="1"/>
  <c r="AQ30" i="286" s="1"/>
  <c r="AQ19" i="265" l="1"/>
  <c r="AP27" i="288"/>
  <c r="AP28" i="288" s="1"/>
  <c r="AP31" i="288" s="1"/>
  <c r="AP32" i="288" s="1"/>
  <c r="AP35" i="288" s="1"/>
  <c r="AP38" i="288" s="1"/>
  <c r="AP41" i="288" s="1"/>
  <c r="AP42" i="288" s="1"/>
  <c r="AP51" i="288" s="1"/>
  <c r="AP52" i="288" s="1"/>
  <c r="AP74" i="265"/>
  <c r="AP75" i="265" s="1"/>
  <c r="AP81" i="265" s="1"/>
  <c r="AQ38" i="280"/>
  <c r="AP61" i="288"/>
  <c r="AP52" i="265"/>
  <c r="AP24" i="265"/>
  <c r="AP63" i="265"/>
  <c r="AP65" i="265" s="1"/>
  <c r="AP67" i="265" s="1"/>
  <c r="AP80" i="265" s="1"/>
  <c r="AQ49" i="280"/>
  <c r="BC15" i="286"/>
  <c r="BC28" i="280"/>
  <c r="BC29" i="280" s="1"/>
  <c r="BC19" i="280"/>
  <c r="BC49" i="265" s="1"/>
  <c r="AQ70" i="265"/>
  <c r="AR90" i="287"/>
  <c r="AQ37" i="265"/>
  <c r="AQ42" i="265" s="1"/>
  <c r="AQ47" i="265" s="1"/>
  <c r="AQ50" i="265" s="1"/>
  <c r="AP83" i="265" l="1"/>
  <c r="AP82" i="265"/>
  <c r="AP53" i="265"/>
  <c r="AQ63" i="280"/>
  <c r="AQ50" i="280"/>
  <c r="BC26" i="288"/>
  <c r="BC73" i="265"/>
  <c r="BD26" i="280"/>
  <c r="AQ62" i="280"/>
  <c r="AP25" i="265"/>
  <c r="AQ57" i="280"/>
  <c r="AP57" i="288"/>
  <c r="AP58" i="288" s="1"/>
  <c r="AP69" i="288" s="1"/>
  <c r="AP54" i="288"/>
  <c r="AP55" i="288" s="1"/>
  <c r="AQ22" i="265"/>
  <c r="AQ47" i="288"/>
  <c r="AR36" i="288"/>
  <c r="AR79" i="287"/>
  <c r="AR81" i="287" s="1"/>
  <c r="AQ64" i="280" l="1"/>
  <c r="AQ68" i="280" s="1"/>
  <c r="AP60" i="288"/>
  <c r="AP62" i="288" s="1"/>
  <c r="AP64" i="288"/>
  <c r="BD16" i="280"/>
  <c r="BD18" i="280" s="1"/>
  <c r="AR40" i="288"/>
  <c r="AR96" i="287"/>
  <c r="AR49" i="288"/>
  <c r="AR56" i="287"/>
  <c r="AR57" i="287" s="1"/>
  <c r="AR66" i="287" s="1"/>
  <c r="AR61" i="287"/>
  <c r="AR62" i="287" s="1"/>
  <c r="AR67" i="287" s="1"/>
  <c r="AR68" i="287" s="1"/>
  <c r="AR82" i="287"/>
  <c r="AQ39" i="280"/>
  <c r="AQ58" i="280"/>
  <c r="AQ59" i="280" s="1"/>
  <c r="AQ67" i="280" s="1"/>
  <c r="AQ69" i="280" s="1"/>
  <c r="AQ40" i="280" l="1"/>
  <c r="AQ51" i="280"/>
  <c r="AQ52" i="280" s="1"/>
  <c r="AQ70" i="280"/>
  <c r="AQ14" i="286"/>
  <c r="AQ16" i="286" s="1"/>
  <c r="AQ18" i="286" s="1"/>
  <c r="AQ41" i="280"/>
  <c r="AR91" i="287"/>
  <c r="AR92" i="287" s="1"/>
  <c r="AR69" i="287"/>
  <c r="AR36" i="265" s="1"/>
  <c r="AR97" i="287"/>
  <c r="AR98" i="287" s="1"/>
  <c r="AR28" i="286" s="1"/>
  <c r="AR30" i="286" s="1"/>
  <c r="AR35" i="265"/>
  <c r="AR16" i="265"/>
  <c r="BD19" i="280"/>
  <c r="BD49" i="265" s="1"/>
  <c r="BD15" i="286"/>
  <c r="BD28" i="280"/>
  <c r="BD29" i="280" s="1"/>
  <c r="AP70" i="288"/>
  <c r="AP71" i="288" s="1"/>
  <c r="AQ68" i="288" s="1"/>
  <c r="AP65" i="288"/>
  <c r="AP66" i="288" s="1"/>
  <c r="AP75" i="288" s="1"/>
  <c r="AP76" i="288" s="1"/>
  <c r="AP9" i="289" s="1"/>
  <c r="AP19" i="289" s="1"/>
  <c r="AQ61" i="288" l="1"/>
  <c r="BD73" i="265"/>
  <c r="V73" i="277" s="1"/>
  <c r="BD26" i="288"/>
  <c r="BE26" i="280"/>
  <c r="AR19" i="265"/>
  <c r="R16" i="277"/>
  <c r="R19" i="277" s="1"/>
  <c r="R22" i="277" s="1"/>
  <c r="AR70" i="265"/>
  <c r="AS90" i="287"/>
  <c r="AQ63" i="265"/>
  <c r="AQ65" i="265" s="1"/>
  <c r="AQ67" i="265" s="1"/>
  <c r="AQ80" i="265" s="1"/>
  <c r="AR49" i="280"/>
  <c r="AR37" i="265"/>
  <c r="AR42" i="265" s="1"/>
  <c r="AR47" i="265" s="1"/>
  <c r="AR50" i="265" s="1"/>
  <c r="R35" i="277"/>
  <c r="AQ27" i="288"/>
  <c r="AQ28" i="288" s="1"/>
  <c r="AQ31" i="288" s="1"/>
  <c r="AQ32" i="288" s="1"/>
  <c r="AQ35" i="288" s="1"/>
  <c r="AQ38" i="288" s="1"/>
  <c r="AQ41" i="288" s="1"/>
  <c r="AQ42" i="288" s="1"/>
  <c r="AQ51" i="288" s="1"/>
  <c r="AQ52" i="288" s="1"/>
  <c r="AQ74" i="265"/>
  <c r="AQ75" i="265" s="1"/>
  <c r="AQ81" i="265" s="1"/>
  <c r="AR38" i="280"/>
  <c r="AQ24" i="265"/>
  <c r="AQ52" i="265"/>
  <c r="AQ25" i="265" l="1"/>
  <c r="BE16" i="280"/>
  <c r="BE18" i="280" s="1"/>
  <c r="AQ53" i="265"/>
  <c r="AR57" i="280"/>
  <c r="AQ57" i="288"/>
  <c r="AQ58" i="288" s="1"/>
  <c r="AQ69" i="288" s="1"/>
  <c r="AQ54" i="288"/>
  <c r="AQ55" i="288" s="1"/>
  <c r="AR63" i="280"/>
  <c r="AR50" i="280"/>
  <c r="AQ82" i="265"/>
  <c r="AQ83" i="265"/>
  <c r="S70" i="277"/>
  <c r="AR22" i="265"/>
  <c r="AR47" i="288"/>
  <c r="AR62" i="280"/>
  <c r="AR64" i="280" s="1"/>
  <c r="AR68" i="280" s="1"/>
  <c r="AS36" i="288"/>
  <c r="AS79" i="287"/>
  <c r="AS81" i="287" s="1"/>
  <c r="AS40" i="288" l="1"/>
  <c r="AS61" i="287"/>
  <c r="AS62" i="287" s="1"/>
  <c r="AS67" i="287" s="1"/>
  <c r="AS68" i="287" s="1"/>
  <c r="AS56" i="287"/>
  <c r="AS57" i="287" s="1"/>
  <c r="AS66" i="287" s="1"/>
  <c r="AS96" i="287"/>
  <c r="AS49" i="288"/>
  <c r="AS82" i="287"/>
  <c r="AR58" i="280"/>
  <c r="AR39" i="280"/>
  <c r="AR59" i="280"/>
  <c r="AR67" i="280" s="1"/>
  <c r="AR69" i="280" s="1"/>
  <c r="BE28" i="280"/>
  <c r="BE29" i="280" s="1"/>
  <c r="BE19" i="280"/>
  <c r="BE49" i="265" s="1"/>
  <c r="BE15" i="286"/>
  <c r="AQ60" i="288"/>
  <c r="AQ62" i="288" s="1"/>
  <c r="AQ64" i="288"/>
  <c r="AR14" i="286" l="1"/>
  <c r="AR16" i="286" s="1"/>
  <c r="AR18" i="286" s="1"/>
  <c r="AR51" i="280"/>
  <c r="AR52" i="280" s="1"/>
  <c r="AR40" i="280"/>
  <c r="AR70" i="280"/>
  <c r="AR41" i="280"/>
  <c r="AS35" i="265"/>
  <c r="AS16" i="265"/>
  <c r="AS98" i="287"/>
  <c r="AS28" i="286" s="1"/>
  <c r="AS30" i="286" s="1"/>
  <c r="AS97" i="287"/>
  <c r="AS91" i="287"/>
  <c r="AS92" i="287" s="1"/>
  <c r="AS69" i="287"/>
  <c r="AS36" i="265" s="1"/>
  <c r="AQ70" i="288"/>
  <c r="AQ71" i="288" s="1"/>
  <c r="AR68" i="288" s="1"/>
  <c r="AQ65" i="288"/>
  <c r="AQ66" i="288" s="1"/>
  <c r="AQ75" i="288" s="1"/>
  <c r="AQ76" i="288" s="1"/>
  <c r="AQ9" i="289" s="1"/>
  <c r="AQ19" i="289" s="1"/>
  <c r="BE26" i="288"/>
  <c r="BE73" i="265"/>
  <c r="BF26" i="280"/>
  <c r="BF16" i="280" l="1"/>
  <c r="BF18" i="280" s="1"/>
  <c r="AR61" i="288"/>
  <c r="AS19" i="265"/>
  <c r="AR74" i="265"/>
  <c r="AR27" i="288"/>
  <c r="AR28" i="288" s="1"/>
  <c r="AR31" i="288" s="1"/>
  <c r="AR32" i="288" s="1"/>
  <c r="AR35" i="288" s="1"/>
  <c r="AR38" i="288" s="1"/>
  <c r="AR41" i="288" s="1"/>
  <c r="AR42" i="288" s="1"/>
  <c r="AR51" i="288" s="1"/>
  <c r="AR52" i="288" s="1"/>
  <c r="AS38" i="280"/>
  <c r="AS70" i="265"/>
  <c r="AT90" i="287"/>
  <c r="AS37" i="265"/>
  <c r="AS42" i="265" s="1"/>
  <c r="AS47" i="265" s="1"/>
  <c r="AS50" i="265" s="1"/>
  <c r="AR24" i="265"/>
  <c r="AR52" i="265"/>
  <c r="AR63" i="265"/>
  <c r="AS49" i="280"/>
  <c r="AR57" i="288" l="1"/>
  <c r="AR58" i="288" s="1"/>
  <c r="AR69" i="288" s="1"/>
  <c r="AR54" i="288"/>
  <c r="AR55" i="288" s="1"/>
  <c r="AS22" i="265"/>
  <c r="AS47" i="288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AS62" i="280"/>
  <c r="AR53" i="265"/>
  <c r="R51" i="277"/>
  <c r="AS50" i="280"/>
  <c r="AS63" i="280"/>
  <c r="AT36" i="288"/>
  <c r="AT79" i="287"/>
  <c r="AT81" i="287" s="1"/>
  <c r="AS57" i="280"/>
  <c r="S74" i="277"/>
  <c r="S75" i="277" s="1"/>
  <c r="S81" i="277" s="1"/>
  <c r="AR75" i="265"/>
  <c r="AR81" i="265" s="1"/>
  <c r="BF28" i="280"/>
  <c r="BF29" i="280" s="1"/>
  <c r="BF19" i="280"/>
  <c r="BF49" i="265" s="1"/>
  <c r="BF15" i="286"/>
  <c r="BF26" i="288" l="1"/>
  <c r="BF73" i="265"/>
  <c r="BG26" i="280"/>
  <c r="AT61" i="287"/>
  <c r="AT62" i="287" s="1"/>
  <c r="AT67" i="287" s="1"/>
  <c r="AT68" i="287" s="1"/>
  <c r="AT40" i="288"/>
  <c r="AT49" i="288"/>
  <c r="AT56" i="287"/>
  <c r="AT57" i="287" s="1"/>
  <c r="AT66" i="287" s="1"/>
  <c r="AT96" i="287"/>
  <c r="AT82" i="287"/>
  <c r="AS64" i="280"/>
  <c r="AS68" i="280" s="1"/>
  <c r="S82" i="277"/>
  <c r="S83" i="277"/>
  <c r="AS39" i="280"/>
  <c r="AS58" i="280"/>
  <c r="AS59" i="280" s="1"/>
  <c r="AS67" i="280" s="1"/>
  <c r="AS69" i="280" s="1"/>
  <c r="AR82" i="265"/>
  <c r="AR83" i="265"/>
  <c r="AR60" i="288"/>
  <c r="AR62" i="288" s="1"/>
  <c r="AR64" i="288"/>
  <c r="AS51" i="280" l="1"/>
  <c r="AS52" i="280" s="1"/>
  <c r="AS14" i="286"/>
  <c r="AS16" i="286" s="1"/>
  <c r="AS18" i="286" s="1"/>
  <c r="AS40" i="280"/>
  <c r="AS70" i="280"/>
  <c r="AR70" i="288"/>
  <c r="AR71" i="288" s="1"/>
  <c r="AS68" i="288" s="1"/>
  <c r="AR65" i="288"/>
  <c r="AR66" i="288" s="1"/>
  <c r="AR75" i="288" s="1"/>
  <c r="AR76" i="288" s="1"/>
  <c r="AR9" i="289" s="1"/>
  <c r="AR19" i="289" s="1"/>
  <c r="AS41" i="280"/>
  <c r="AT35" i="265"/>
  <c r="AT16" i="265"/>
  <c r="BG16" i="280"/>
  <c r="BG18" i="280" s="1"/>
  <c r="AT69" i="287"/>
  <c r="AT36" i="265" s="1"/>
  <c r="AT97" i="287"/>
  <c r="AT98" i="287" s="1"/>
  <c r="AT28" i="286" s="1"/>
  <c r="AT30" i="286" s="1"/>
  <c r="AT91" i="287"/>
  <c r="AT92" i="287" s="1"/>
  <c r="BG19" i="280" l="1"/>
  <c r="BG49" i="265" s="1"/>
  <c r="BG28" i="280"/>
  <c r="BG29" i="280" s="1"/>
  <c r="BG15" i="286"/>
  <c r="AT19" i="265"/>
  <c r="AS74" i="265"/>
  <c r="AS75" i="265" s="1"/>
  <c r="AS81" i="265" s="1"/>
  <c r="AS27" i="288"/>
  <c r="AS28" i="288" s="1"/>
  <c r="AS31" i="288" s="1"/>
  <c r="AS32" i="288" s="1"/>
  <c r="AS35" i="288" s="1"/>
  <c r="AS38" i="288" s="1"/>
  <c r="AS41" i="288" s="1"/>
  <c r="AS42" i="288" s="1"/>
  <c r="AS51" i="288" s="1"/>
  <c r="AS52" i="288" s="1"/>
  <c r="AT38" i="280"/>
  <c r="AS24" i="265"/>
  <c r="AS52" i="265"/>
  <c r="AT70" i="265"/>
  <c r="AU90" i="287"/>
  <c r="AT37" i="265"/>
  <c r="AT42" i="265" s="1"/>
  <c r="AT47" i="265" s="1"/>
  <c r="AT50" i="265" s="1"/>
  <c r="AS61" i="288"/>
  <c r="AS63" i="265"/>
  <c r="AS65" i="265" s="1"/>
  <c r="AS67" i="265" s="1"/>
  <c r="AS80" i="265" s="1"/>
  <c r="AT49" i="280"/>
  <c r="AT63" i="280" l="1"/>
  <c r="AT50" i="280"/>
  <c r="AS25" i="265"/>
  <c r="AS57" i="288"/>
  <c r="AS58" i="288" s="1"/>
  <c r="AS69" i="288" s="1"/>
  <c r="AS54" i="288"/>
  <c r="AS55" i="288" s="1"/>
  <c r="AS83" i="265"/>
  <c r="AS82" i="265"/>
  <c r="AT62" i="280"/>
  <c r="AT64" i="280" s="1"/>
  <c r="AT68" i="280" s="1"/>
  <c r="AU36" i="288"/>
  <c r="AU79" i="287"/>
  <c r="AU81" i="287" s="1"/>
  <c r="AS53" i="265"/>
  <c r="AT57" i="280"/>
  <c r="AT22" i="265"/>
  <c r="AT47" i="288"/>
  <c r="BG73" i="265"/>
  <c r="BG26" i="288"/>
  <c r="BH26" i="280"/>
  <c r="BH16" i="280" l="1"/>
  <c r="BH18" i="280" s="1"/>
  <c r="AT39" i="280"/>
  <c r="AT58" i="280"/>
  <c r="AT59" i="280"/>
  <c r="AT67" i="280" s="1"/>
  <c r="AT69" i="280" s="1"/>
  <c r="AU40" i="288"/>
  <c r="AU49" i="288"/>
  <c r="AU61" i="287"/>
  <c r="AU62" i="287" s="1"/>
  <c r="AU67" i="287" s="1"/>
  <c r="AU68" i="287" s="1"/>
  <c r="AU56" i="287"/>
  <c r="AU57" i="287" s="1"/>
  <c r="AU66" i="287" s="1"/>
  <c r="AU96" i="287"/>
  <c r="AU82" i="287"/>
  <c r="AS60" i="288"/>
  <c r="AS62" i="288" s="1"/>
  <c r="AS64" i="288"/>
  <c r="AU91" i="287" l="1"/>
  <c r="AU92" i="287" s="1"/>
  <c r="AU69" i="287"/>
  <c r="AU36" i="265" s="1"/>
  <c r="AU97" i="287"/>
  <c r="AU98" i="287" s="1"/>
  <c r="AU28" i="286" s="1"/>
  <c r="AU30" i="286" s="1"/>
  <c r="BH28" i="280"/>
  <c r="BH29" i="280" s="1"/>
  <c r="BH19" i="280"/>
  <c r="BH49" i="265" s="1"/>
  <c r="BH15" i="286"/>
  <c r="AS70" i="288"/>
  <c r="AS71" i="288" s="1"/>
  <c r="AT68" i="288" s="1"/>
  <c r="AS65" i="288"/>
  <c r="AS66" i="288" s="1"/>
  <c r="AS75" i="288" s="1"/>
  <c r="AS76" i="288" s="1"/>
  <c r="AS9" i="289" s="1"/>
  <c r="AS19" i="289" s="1"/>
  <c r="AU35" i="265"/>
  <c r="AU16" i="265"/>
  <c r="AT70" i="280"/>
  <c r="AT51" i="280"/>
  <c r="AT52" i="280" s="1"/>
  <c r="AT14" i="286"/>
  <c r="AT16" i="286" s="1"/>
  <c r="AT18" i="286" s="1"/>
  <c r="AT40" i="280"/>
  <c r="AT41" i="280" s="1"/>
  <c r="AT27" i="288" l="1"/>
  <c r="AT28" i="288" s="1"/>
  <c r="AT31" i="288" s="1"/>
  <c r="AT32" i="288" s="1"/>
  <c r="AT35" i="288" s="1"/>
  <c r="AT38" i="288" s="1"/>
  <c r="AT41" i="288" s="1"/>
  <c r="AT42" i="288" s="1"/>
  <c r="AT51" i="288" s="1"/>
  <c r="AT52" i="288" s="1"/>
  <c r="AT74" i="265"/>
  <c r="AT75" i="265" s="1"/>
  <c r="AT81" i="265" s="1"/>
  <c r="AU38" i="280"/>
  <c r="AT52" i="265"/>
  <c r="AT24" i="265"/>
  <c r="AU37" i="265"/>
  <c r="AU42" i="265" s="1"/>
  <c r="AU47" i="265" s="1"/>
  <c r="AU50" i="265" s="1"/>
  <c r="BH73" i="265"/>
  <c r="W73" i="277" s="1"/>
  <c r="BH26" i="288"/>
  <c r="BI26" i="280"/>
  <c r="AT63" i="265"/>
  <c r="AT65" i="265" s="1"/>
  <c r="AT67" i="265" s="1"/>
  <c r="AT80" i="265" s="1"/>
  <c r="AU49" i="280"/>
  <c r="AU19" i="265"/>
  <c r="AT61" i="288"/>
  <c r="AU70" i="265"/>
  <c r="AV90" i="287"/>
  <c r="AU62" i="280" l="1"/>
  <c r="BI16" i="280"/>
  <c r="BI18" i="280" s="1"/>
  <c r="AU63" i="280"/>
  <c r="AU50" i="280"/>
  <c r="AT53" i="265"/>
  <c r="AV36" i="288"/>
  <c r="AV79" i="287"/>
  <c r="AV81" i="287" s="1"/>
  <c r="AU22" i="265"/>
  <c r="AU47" i="288"/>
  <c r="AT83" i="265"/>
  <c r="AT82" i="265"/>
  <c r="AT25" i="265"/>
  <c r="AU57" i="280"/>
  <c r="AT57" i="288"/>
  <c r="AT58" i="288" s="1"/>
  <c r="AT69" i="288" s="1"/>
  <c r="AT54" i="288"/>
  <c r="AT55" i="288" s="1"/>
  <c r="AT60" i="288" l="1"/>
  <c r="AT62" i="288" s="1"/>
  <c r="AT64" i="288"/>
  <c r="AU58" i="280"/>
  <c r="AU59" i="280" s="1"/>
  <c r="AU67" i="280" s="1"/>
  <c r="AU39" i="280"/>
  <c r="AV40" i="288"/>
  <c r="AV56" i="287"/>
  <c r="AV57" i="287" s="1"/>
  <c r="AV66" i="287" s="1"/>
  <c r="AV49" i="288"/>
  <c r="AV96" i="287"/>
  <c r="AV61" i="287"/>
  <c r="AV62" i="287" s="1"/>
  <c r="AV67" i="287" s="1"/>
  <c r="AV68" i="287" s="1"/>
  <c r="AV82" i="287"/>
  <c r="BI15" i="286"/>
  <c r="BI19" i="280"/>
  <c r="BI49" i="265" s="1"/>
  <c r="BI28" i="280"/>
  <c r="BI29" i="280" s="1"/>
  <c r="AU64" i="280"/>
  <c r="AU68" i="280" s="1"/>
  <c r="AU69" i="280" l="1"/>
  <c r="AU40" i="280"/>
  <c r="AU41" i="280" s="1"/>
  <c r="AU70" i="280"/>
  <c r="AU51" i="280"/>
  <c r="AU52" i="280" s="1"/>
  <c r="AU14" i="286"/>
  <c r="AU16" i="286" s="1"/>
  <c r="AU18" i="286" s="1"/>
  <c r="BI26" i="288"/>
  <c r="BI73" i="265"/>
  <c r="BJ26" i="280"/>
  <c r="AV35" i="265"/>
  <c r="AV16" i="265"/>
  <c r="AT70" i="288"/>
  <c r="AT71" i="288" s="1"/>
  <c r="AU68" i="288" s="1"/>
  <c r="AT65" i="288"/>
  <c r="AV69" i="287"/>
  <c r="AV36" i="265" s="1"/>
  <c r="AV91" i="287"/>
  <c r="AV92" i="287" s="1"/>
  <c r="AV97" i="287"/>
  <c r="AV98" i="287" s="1"/>
  <c r="AV28" i="286" s="1"/>
  <c r="AV30" i="286" s="1"/>
  <c r="AT66" i="288"/>
  <c r="AT75" i="288" s="1"/>
  <c r="AT76" i="288" s="1"/>
  <c r="AT9" i="289" s="1"/>
  <c r="AT19" i="289" s="1"/>
  <c r="AU27" i="288" l="1"/>
  <c r="AU28" i="288" s="1"/>
  <c r="AU31" i="288" s="1"/>
  <c r="AU32" i="288" s="1"/>
  <c r="AU35" i="288" s="1"/>
  <c r="AU38" i="288" s="1"/>
  <c r="AU41" i="288" s="1"/>
  <c r="AU42" i="288" s="1"/>
  <c r="AU51" i="288" s="1"/>
  <c r="AU52" i="288" s="1"/>
  <c r="AU74" i="265"/>
  <c r="AU75" i="265" s="1"/>
  <c r="AU81" i="265" s="1"/>
  <c r="AV38" i="280"/>
  <c r="AV70" i="265"/>
  <c r="AW90" i="287"/>
  <c r="AV37" i="265"/>
  <c r="AV42" i="265" s="1"/>
  <c r="AV47" i="265" s="1"/>
  <c r="AV50" i="265" s="1"/>
  <c r="S35" i="277"/>
  <c r="AU63" i="265"/>
  <c r="AU65" i="265" s="1"/>
  <c r="AU67" i="265" s="1"/>
  <c r="AU80" i="265" s="1"/>
  <c r="AV49" i="280"/>
  <c r="AU61" i="288"/>
  <c r="AV19" i="265"/>
  <c r="S16" i="277"/>
  <c r="S19" i="277" s="1"/>
  <c r="S22" i="277" s="1"/>
  <c r="BJ16" i="280"/>
  <c r="BJ18" i="280" s="1"/>
  <c r="AU52" i="265"/>
  <c r="AU24" i="265"/>
  <c r="AU25" i="265" l="1"/>
  <c r="BJ19" i="280"/>
  <c r="BJ49" i="265" s="1"/>
  <c r="BJ15" i="286"/>
  <c r="BJ28" i="280"/>
  <c r="BJ29" i="280" s="1"/>
  <c r="AV22" i="265"/>
  <c r="AV47" i="288"/>
  <c r="AU82" i="265"/>
  <c r="AU83" i="265"/>
  <c r="AV63" i="280"/>
  <c r="AV50" i="280"/>
  <c r="T70" i="277"/>
  <c r="AU53" i="265"/>
  <c r="AV62" i="280"/>
  <c r="AV64" i="280" s="1"/>
  <c r="AV68" i="280" s="1"/>
  <c r="AW36" i="288"/>
  <c r="AW79" i="287"/>
  <c r="AW81" i="287" s="1"/>
  <c r="AV57" i="280"/>
  <c r="AU57" i="288"/>
  <c r="AU58" i="288" s="1"/>
  <c r="AU69" i="288" s="1"/>
  <c r="AU54" i="288"/>
  <c r="AU55" i="288" s="1"/>
  <c r="AW40" i="288" l="1"/>
  <c r="AW61" i="287"/>
  <c r="AW62" i="287" s="1"/>
  <c r="AW67" i="287" s="1"/>
  <c r="AW68" i="287" s="1"/>
  <c r="AW49" i="288"/>
  <c r="AW96" i="287"/>
  <c r="AW56" i="287"/>
  <c r="AW57" i="287" s="1"/>
  <c r="AW66" i="287" s="1"/>
  <c r="AW82" i="287"/>
  <c r="AV58" i="280"/>
  <c r="AV59" i="280" s="1"/>
  <c r="AV67" i="280" s="1"/>
  <c r="AV69" i="280" s="1"/>
  <c r="AV39" i="280"/>
  <c r="AU60" i="288"/>
  <c r="AU62" i="288" s="1"/>
  <c r="AU64" i="288"/>
  <c r="BJ26" i="288"/>
  <c r="BJ73" i="265"/>
  <c r="BK26" i="280"/>
  <c r="AV40" i="280" l="1"/>
  <c r="AV14" i="286"/>
  <c r="AV16" i="286" s="1"/>
  <c r="AV18" i="286" s="1"/>
  <c r="AV70" i="280"/>
  <c r="AV51" i="280"/>
  <c r="AV52" i="280" s="1"/>
  <c r="AU65" i="288"/>
  <c r="AU70" i="288"/>
  <c r="AU71" i="288" s="1"/>
  <c r="AV68" i="288" s="1"/>
  <c r="BK16" i="280"/>
  <c r="BK18" i="280" s="1"/>
  <c r="AU66" i="288"/>
  <c r="AU75" i="288" s="1"/>
  <c r="AU76" i="288" s="1"/>
  <c r="AU9" i="289" s="1"/>
  <c r="AU19" i="289" s="1"/>
  <c r="AV41" i="280"/>
  <c r="AW35" i="265"/>
  <c r="AW16" i="265"/>
  <c r="AW91" i="287"/>
  <c r="AW92" i="287" s="1"/>
  <c r="AW97" i="287"/>
  <c r="AW98" i="287" s="1"/>
  <c r="AW28" i="286" s="1"/>
  <c r="AW30" i="286" s="1"/>
  <c r="AW69" i="287"/>
  <c r="AW36" i="265" s="1"/>
  <c r="AW70" i="265" l="1"/>
  <c r="AX90" i="287"/>
  <c r="AW19" i="265"/>
  <c r="AV74" i="265"/>
  <c r="AV27" i="288"/>
  <c r="AV28" i="288" s="1"/>
  <c r="AV31" i="288" s="1"/>
  <c r="AV32" i="288" s="1"/>
  <c r="AV35" i="288" s="1"/>
  <c r="AV38" i="288" s="1"/>
  <c r="AV41" i="288" s="1"/>
  <c r="AV42" i="288" s="1"/>
  <c r="AV51" i="288" s="1"/>
  <c r="AV52" i="288" s="1"/>
  <c r="AW38" i="280"/>
  <c r="BK15" i="286"/>
  <c r="BK19" i="280"/>
  <c r="BK49" i="265" s="1"/>
  <c r="BK28" i="280"/>
  <c r="BK29" i="280" s="1"/>
  <c r="AV61" i="288"/>
  <c r="AV63" i="265"/>
  <c r="AW49" i="280"/>
  <c r="AW37" i="265"/>
  <c r="AW42" i="265" s="1"/>
  <c r="AW47" i="265" s="1"/>
  <c r="AW50" i="265" s="1"/>
  <c r="AV24" i="265"/>
  <c r="AV52" i="265"/>
  <c r="S24" i="277" l="1"/>
  <c r="S25" i="277" s="1"/>
  <c r="AV25" i="265"/>
  <c r="AV65" i="265"/>
  <c r="AV67" i="265" s="1"/>
  <c r="AV80" i="265" s="1"/>
  <c r="T63" i="277"/>
  <c r="T65" i="277" s="1"/>
  <c r="T67" i="277" s="1"/>
  <c r="T80" i="277" s="1"/>
  <c r="AW57" i="280"/>
  <c r="T74" i="277"/>
  <c r="T75" i="277" s="1"/>
  <c r="T81" i="277" s="1"/>
  <c r="AV75" i="265"/>
  <c r="AV81" i="265" s="1"/>
  <c r="AV53" i="265"/>
  <c r="S51" i="277"/>
  <c r="AW50" i="280"/>
  <c r="AW63" i="280"/>
  <c r="AW62" i="280"/>
  <c r="AW64" i="280" s="1"/>
  <c r="AW68" i="280" s="1"/>
  <c r="BK26" i="288"/>
  <c r="BK73" i="265"/>
  <c r="BL26" i="280"/>
  <c r="AV57" i="288"/>
  <c r="AV58" i="288" s="1"/>
  <c r="AV69" i="288" s="1"/>
  <c r="AV54" i="288"/>
  <c r="AV55" i="288" s="1"/>
  <c r="AW22" i="265"/>
  <c r="AW47" i="288"/>
  <c r="AX36" i="288"/>
  <c r="AX79" i="287"/>
  <c r="AX81" i="287" s="1"/>
  <c r="AX40" i="288" l="1"/>
  <c r="AX56" i="287"/>
  <c r="AX57" i="287" s="1"/>
  <c r="AX66" i="287" s="1"/>
  <c r="AX61" i="287"/>
  <c r="AX62" i="287" s="1"/>
  <c r="AX67" i="287" s="1"/>
  <c r="AX68" i="287" s="1"/>
  <c r="AX49" i="288"/>
  <c r="AX96" i="287"/>
  <c r="AX82" i="287"/>
  <c r="AV60" i="288"/>
  <c r="AV62" i="288" s="1"/>
  <c r="AV64" i="288"/>
  <c r="BL16" i="280"/>
  <c r="BL18" i="280" s="1"/>
  <c r="T83" i="277"/>
  <c r="T82" i="277"/>
  <c r="AW58" i="280"/>
  <c r="AW59" i="280" s="1"/>
  <c r="AW67" i="280" s="1"/>
  <c r="AW69" i="280" s="1"/>
  <c r="AW39" i="280"/>
  <c r="AV82" i="265"/>
  <c r="AV83" i="265"/>
  <c r="AW51" i="280" l="1"/>
  <c r="AW52" i="280" s="1"/>
  <c r="AW40" i="280"/>
  <c r="AW41" i="280" s="1"/>
  <c r="AW70" i="280"/>
  <c r="AW14" i="286"/>
  <c r="AW16" i="286" s="1"/>
  <c r="AW18" i="286" s="1"/>
  <c r="AX69" i="287"/>
  <c r="AX36" i="265" s="1"/>
  <c r="AX97" i="287"/>
  <c r="AX98" i="287" s="1"/>
  <c r="AX28" i="286" s="1"/>
  <c r="AX30" i="286" s="1"/>
  <c r="AX91" i="287"/>
  <c r="AX92" i="287" s="1"/>
  <c r="BL19" i="280"/>
  <c r="BL49" i="265" s="1"/>
  <c r="BL28" i="280"/>
  <c r="BL29" i="280" s="1"/>
  <c r="BL15" i="286"/>
  <c r="AV70" i="288"/>
  <c r="AV71" i="288" s="1"/>
  <c r="AW68" i="288" s="1"/>
  <c r="AV65" i="288"/>
  <c r="AV66" i="288" s="1"/>
  <c r="AV75" i="288" s="1"/>
  <c r="AV76" i="288" s="1"/>
  <c r="AV9" i="289" s="1"/>
  <c r="AV19" i="289" s="1"/>
  <c r="AX35" i="265"/>
  <c r="AX16" i="265"/>
  <c r="AW27" i="288" l="1"/>
  <c r="AW28" i="288" s="1"/>
  <c r="AW31" i="288" s="1"/>
  <c r="AW32" i="288" s="1"/>
  <c r="AW35" i="288" s="1"/>
  <c r="AW38" i="288" s="1"/>
  <c r="AW41" i="288" s="1"/>
  <c r="AW42" i="288" s="1"/>
  <c r="AW51" i="288" s="1"/>
  <c r="AW52" i="288" s="1"/>
  <c r="AW74" i="265"/>
  <c r="AW75" i="265" s="1"/>
  <c r="AW81" i="265" s="1"/>
  <c r="AX38" i="280"/>
  <c r="AX19" i="265"/>
  <c r="AX37" i="265"/>
  <c r="AX42" i="265" s="1"/>
  <c r="AX47" i="265" s="1"/>
  <c r="AX50" i="265" s="1"/>
  <c r="AW61" i="288"/>
  <c r="BL73" i="265"/>
  <c r="X73" i="277" s="1"/>
  <c r="BL26" i="288"/>
  <c r="BM26" i="280"/>
  <c r="AX70" i="265"/>
  <c r="AY90" i="287"/>
  <c r="AW52" i="265"/>
  <c r="AW24" i="265"/>
  <c r="AW63" i="265"/>
  <c r="AW65" i="265" s="1"/>
  <c r="AW67" i="265" s="1"/>
  <c r="AW80" i="265" s="1"/>
  <c r="AX49" i="280"/>
  <c r="AW83" i="265" l="1"/>
  <c r="AW82" i="265"/>
  <c r="AW53" i="265"/>
  <c r="AY36" i="288"/>
  <c r="AY79" i="287"/>
  <c r="AY81" i="287" s="1"/>
  <c r="BM16" i="280"/>
  <c r="BM18" i="280" s="1"/>
  <c r="AX63" i="280"/>
  <c r="AX50" i="280"/>
  <c r="AX22" i="265"/>
  <c r="AX47" i="288"/>
  <c r="AX62" i="280"/>
  <c r="AX64" i="280" s="1"/>
  <c r="AX68" i="280" s="1"/>
  <c r="AW25" i="265"/>
  <c r="AX57" i="280"/>
  <c r="AW57" i="288"/>
  <c r="AW58" i="288" s="1"/>
  <c r="AW69" i="288" s="1"/>
  <c r="AW54" i="288"/>
  <c r="AW55" i="288" s="1"/>
  <c r="AW60" i="288" l="1"/>
  <c r="AW62" i="288" s="1"/>
  <c r="AW64" i="288"/>
  <c r="BM15" i="286"/>
  <c r="BM19" i="280"/>
  <c r="BM49" i="265" s="1"/>
  <c r="BM28" i="280"/>
  <c r="BM29" i="280" s="1"/>
  <c r="AY40" i="288"/>
  <c r="AY49" i="288"/>
  <c r="AY61" i="287"/>
  <c r="AY62" i="287" s="1"/>
  <c r="AY67" i="287" s="1"/>
  <c r="AY68" i="287" s="1"/>
  <c r="AY96" i="287"/>
  <c r="AY56" i="287"/>
  <c r="AY57" i="287" s="1"/>
  <c r="AY66" i="287" s="1"/>
  <c r="AY82" i="287"/>
  <c r="AX59" i="280"/>
  <c r="AX67" i="280" s="1"/>
  <c r="AX69" i="280" s="1"/>
  <c r="AX58" i="280"/>
  <c r="AX39" i="280"/>
  <c r="AX14" i="286" l="1"/>
  <c r="AX16" i="286" s="1"/>
  <c r="AX18" i="286" s="1"/>
  <c r="AX70" i="280"/>
  <c r="AX51" i="280"/>
  <c r="AX52" i="280" s="1"/>
  <c r="AX40" i="280"/>
  <c r="AX41" i="280" s="1"/>
  <c r="AY35" i="265"/>
  <c r="AY16" i="265"/>
  <c r="BM73" i="265"/>
  <c r="BM26" i="288"/>
  <c r="BN26" i="280"/>
  <c r="AW66" i="288"/>
  <c r="AW75" i="288" s="1"/>
  <c r="AW76" i="288" s="1"/>
  <c r="AW9" i="289" s="1"/>
  <c r="AW19" i="289" s="1"/>
  <c r="AY69" i="287"/>
  <c r="AY36" i="265" s="1"/>
  <c r="AY97" i="287"/>
  <c r="AY98" i="287" s="1"/>
  <c r="AY28" i="286" s="1"/>
  <c r="AY30" i="286" s="1"/>
  <c r="AY91" i="287"/>
  <c r="AY92" i="287" s="1"/>
  <c r="AW70" i="288"/>
  <c r="AW71" i="288" s="1"/>
  <c r="AX68" i="288" s="1"/>
  <c r="AW65" i="288"/>
  <c r="AX74" i="265" l="1"/>
  <c r="AX75" i="265" s="1"/>
  <c r="AX81" i="265" s="1"/>
  <c r="AX27" i="288"/>
  <c r="AX28" i="288" s="1"/>
  <c r="AX31" i="288" s="1"/>
  <c r="AX32" i="288" s="1"/>
  <c r="AX35" i="288" s="1"/>
  <c r="AX38" i="288" s="1"/>
  <c r="AX41" i="288" s="1"/>
  <c r="AX42" i="288" s="1"/>
  <c r="AX51" i="288" s="1"/>
  <c r="AX52" i="288" s="1"/>
  <c r="AY38" i="280"/>
  <c r="AX61" i="288"/>
  <c r="AY37" i="265"/>
  <c r="AY42" i="265" s="1"/>
  <c r="AY47" i="265" s="1"/>
  <c r="AY50" i="265" s="1"/>
  <c r="AX63" i="265"/>
  <c r="AX65" i="265" s="1"/>
  <c r="AX67" i="265" s="1"/>
  <c r="AX80" i="265" s="1"/>
  <c r="AY49" i="280"/>
  <c r="AY70" i="265"/>
  <c r="AZ90" i="287"/>
  <c r="BN16" i="280"/>
  <c r="BN18" i="280" s="1"/>
  <c r="AY19" i="265"/>
  <c r="AX24" i="265"/>
  <c r="AX52" i="265"/>
  <c r="AX25" i="265" l="1"/>
  <c r="AY22" i="265"/>
  <c r="AY47" i="288"/>
  <c r="BN19" i="280"/>
  <c r="BN49" i="265" s="1"/>
  <c r="BN28" i="280"/>
  <c r="BN29" i="280" s="1"/>
  <c r="BN15" i="286"/>
  <c r="AZ36" i="288"/>
  <c r="AZ79" i="287"/>
  <c r="AZ81" i="287" s="1"/>
  <c r="AY62" i="280"/>
  <c r="AX57" i="288"/>
  <c r="AX58" i="288" s="1"/>
  <c r="AX69" i="288" s="1"/>
  <c r="AX54" i="288"/>
  <c r="AX55" i="288" s="1"/>
  <c r="AX53" i="265"/>
  <c r="AX82" i="265"/>
  <c r="AX83" i="265"/>
  <c r="AY63" i="280"/>
  <c r="AY50" i="280"/>
  <c r="AY57" i="280"/>
  <c r="AX60" i="288" l="1"/>
  <c r="AX62" i="288" s="1"/>
  <c r="AX64" i="288"/>
  <c r="AZ40" i="288"/>
  <c r="AZ56" i="287"/>
  <c r="AZ57" i="287" s="1"/>
  <c r="AZ66" i="287" s="1"/>
  <c r="AZ61" i="287"/>
  <c r="AZ62" i="287" s="1"/>
  <c r="AZ67" i="287" s="1"/>
  <c r="AZ68" i="287" s="1"/>
  <c r="AZ49" i="288"/>
  <c r="AZ96" i="287"/>
  <c r="AZ82" i="287"/>
  <c r="BN73" i="265"/>
  <c r="BN26" i="288"/>
  <c r="BO26" i="280"/>
  <c r="AY64" i="280"/>
  <c r="AY68" i="280" s="1"/>
  <c r="AY58" i="280"/>
  <c r="AY59" i="280" s="1"/>
  <c r="AY67" i="280" s="1"/>
  <c r="AY39" i="280"/>
  <c r="AY69" i="280" l="1"/>
  <c r="AY70" i="280"/>
  <c r="AY14" i="286"/>
  <c r="AY16" i="286" s="1"/>
  <c r="AY18" i="286" s="1"/>
  <c r="AY40" i="280"/>
  <c r="AY51" i="280"/>
  <c r="AY52" i="280" s="1"/>
  <c r="AY41" i="280"/>
  <c r="BO16" i="280"/>
  <c r="BO18" i="280" s="1"/>
  <c r="AZ98" i="287"/>
  <c r="AZ28" i="286" s="1"/>
  <c r="AZ30" i="286" s="1"/>
  <c r="AZ91" i="287"/>
  <c r="AZ92" i="287" s="1"/>
  <c r="AZ69" i="287"/>
  <c r="AZ36" i="265" s="1"/>
  <c r="AZ97" i="287"/>
  <c r="AX65" i="288"/>
  <c r="AX70" i="288"/>
  <c r="AX71" i="288" s="1"/>
  <c r="AY68" i="288" s="1"/>
  <c r="AZ35" i="265"/>
  <c r="AZ16" i="265"/>
  <c r="AX66" i="288"/>
  <c r="AX75" i="288" s="1"/>
  <c r="AX76" i="288" s="1"/>
  <c r="AX9" i="289" s="1"/>
  <c r="AX19" i="289" s="1"/>
  <c r="AZ37" i="265" l="1"/>
  <c r="AZ42" i="265" s="1"/>
  <c r="AZ47" i="265" s="1"/>
  <c r="AZ50" i="265" s="1"/>
  <c r="T35" i="277"/>
  <c r="AY61" i="288"/>
  <c r="F32" i="286"/>
  <c r="H12" i="269" s="1"/>
  <c r="K12" i="269" s="1"/>
  <c r="F31" i="286"/>
  <c r="H11" i="269" s="1"/>
  <c r="K11" i="269" s="1"/>
  <c r="BO19" i="280"/>
  <c r="BO49" i="265" s="1"/>
  <c r="BO15" i="286"/>
  <c r="BO28" i="280"/>
  <c r="BO29" i="280" s="1"/>
  <c r="AY63" i="265"/>
  <c r="AY65" i="265" s="1"/>
  <c r="AY67" i="265" s="1"/>
  <c r="AY80" i="265" s="1"/>
  <c r="AZ49" i="280"/>
  <c r="AZ19" i="265"/>
  <c r="T16" i="277"/>
  <c r="T19" i="277" s="1"/>
  <c r="T22" i="277" s="1"/>
  <c r="AZ70" i="265"/>
  <c r="BA90" i="287"/>
  <c r="AY74" i="265"/>
  <c r="AY75" i="265" s="1"/>
  <c r="AY81" i="265" s="1"/>
  <c r="AY27" i="288"/>
  <c r="AY28" i="288" s="1"/>
  <c r="AY31" i="288" s="1"/>
  <c r="AY32" i="288" s="1"/>
  <c r="AY35" i="288" s="1"/>
  <c r="AY38" i="288" s="1"/>
  <c r="AY41" i="288" s="1"/>
  <c r="AY42" i="288" s="1"/>
  <c r="AY51" i="288" s="1"/>
  <c r="AY52" i="288" s="1"/>
  <c r="AZ38" i="280"/>
  <c r="AY52" i="265"/>
  <c r="AY24" i="265"/>
  <c r="AY25" i="265" l="1"/>
  <c r="AZ57" i="280"/>
  <c r="U70" i="277"/>
  <c r="AZ22" i="265"/>
  <c r="AZ47" i="288"/>
  <c r="AY82" i="265"/>
  <c r="AY83" i="265"/>
  <c r="J11" i="269"/>
  <c r="L11" i="269"/>
  <c r="AY53" i="265"/>
  <c r="AY57" i="288"/>
  <c r="AY58" i="288" s="1"/>
  <c r="AY69" i="288" s="1"/>
  <c r="AY54" i="288"/>
  <c r="AY55" i="288" s="1"/>
  <c r="BA36" i="288"/>
  <c r="BA79" i="287"/>
  <c r="BA81" i="287" s="1"/>
  <c r="AZ62" i="280"/>
  <c r="BO26" i="288"/>
  <c r="BO73" i="265"/>
  <c r="BP26" i="280"/>
  <c r="L12" i="269"/>
  <c r="J12" i="269"/>
  <c r="AZ63" i="280"/>
  <c r="AZ50" i="280"/>
  <c r="AY60" i="288" l="1"/>
  <c r="AY62" i="288" s="1"/>
  <c r="AY64" i="288"/>
  <c r="AZ39" i="280"/>
  <c r="AZ58" i="280"/>
  <c r="AZ59" i="280" s="1"/>
  <c r="AZ67" i="280" s="1"/>
  <c r="AZ69" i="280" s="1"/>
  <c r="BP16" i="280"/>
  <c r="BP18" i="280" s="1"/>
  <c r="AZ64" i="280"/>
  <c r="AZ68" i="280" s="1"/>
  <c r="BA40" i="288"/>
  <c r="BA42" i="288" s="1"/>
  <c r="BA51" i="288" s="1"/>
  <c r="BA49" i="288"/>
  <c r="BA61" i="287"/>
  <c r="BA62" i="287" s="1"/>
  <c r="BA67" i="287" s="1"/>
  <c r="BA68" i="287" s="1"/>
  <c r="BA56" i="287"/>
  <c r="BA57" i="287" s="1"/>
  <c r="BA66" i="287" s="1"/>
  <c r="BA96" i="287"/>
  <c r="BA82" i="287"/>
  <c r="BA91" i="287" l="1"/>
  <c r="BA92" i="287" s="1"/>
  <c r="BA97" i="287"/>
  <c r="BA98" i="287" s="1"/>
  <c r="BA28" i="286" s="1"/>
  <c r="BA69" i="287"/>
  <c r="BA36" i="265" s="1"/>
  <c r="BP19" i="280"/>
  <c r="BP49" i="265" s="1"/>
  <c r="BP28" i="280"/>
  <c r="BP29" i="280" s="1"/>
  <c r="BP15" i="286"/>
  <c r="AZ70" i="280"/>
  <c r="AZ51" i="280"/>
  <c r="AZ52" i="280" s="1"/>
  <c r="AZ40" i="280"/>
  <c r="AZ41" i="280" s="1"/>
  <c r="AZ14" i="286"/>
  <c r="AZ16" i="286" s="1"/>
  <c r="AZ18" i="286" s="1"/>
  <c r="BA35" i="265"/>
  <c r="BA16" i="265"/>
  <c r="AY65" i="288"/>
  <c r="AY66" i="288" s="1"/>
  <c r="AY75" i="288" s="1"/>
  <c r="AY76" i="288" s="1"/>
  <c r="AY9" i="289" s="1"/>
  <c r="AY19" i="289" s="1"/>
  <c r="AY70" i="288"/>
  <c r="AY71" i="288" s="1"/>
  <c r="AZ68" i="288" s="1"/>
  <c r="AZ74" i="265" l="1"/>
  <c r="AZ27" i="288"/>
  <c r="AZ28" i="288" s="1"/>
  <c r="AZ31" i="288" s="1"/>
  <c r="AZ32" i="288" s="1"/>
  <c r="AZ35" i="288" s="1"/>
  <c r="AZ38" i="288" s="1"/>
  <c r="AZ41" i="288" s="1"/>
  <c r="AZ42" i="288" s="1"/>
  <c r="AZ51" i="288" s="1"/>
  <c r="AZ52" i="288" s="1"/>
  <c r="BA38" i="280"/>
  <c r="BA70" i="265"/>
  <c r="BB90" i="287"/>
  <c r="BA37" i="265"/>
  <c r="BA42" i="265" s="1"/>
  <c r="BA47" i="265" s="1"/>
  <c r="BA50" i="265" s="1"/>
  <c r="AZ52" i="265"/>
  <c r="AZ24" i="265"/>
  <c r="BP73" i="265"/>
  <c r="Y73" i="277" s="1"/>
  <c r="BP26" i="288"/>
  <c r="BQ26" i="280"/>
  <c r="AZ61" i="288"/>
  <c r="BA19" i="265"/>
  <c r="AZ63" i="265"/>
  <c r="BA49" i="280"/>
  <c r="AZ65" i="265" l="1"/>
  <c r="AZ67" i="265" s="1"/>
  <c r="AZ80" i="265" s="1"/>
  <c r="U63" i="277"/>
  <c r="U65" i="277" s="1"/>
  <c r="U67" i="277" s="1"/>
  <c r="U80" i="277" s="1"/>
  <c r="T24" i="277"/>
  <c r="T25" i="277" s="1"/>
  <c r="AZ25" i="265"/>
  <c r="BB36" i="288"/>
  <c r="BB79" i="287"/>
  <c r="BB81" i="287" s="1"/>
  <c r="AZ57" i="288"/>
  <c r="AZ58" i="288" s="1"/>
  <c r="AZ69" i="288" s="1"/>
  <c r="AZ54" i="288"/>
  <c r="AZ55" i="288" s="1"/>
  <c r="BA63" i="280"/>
  <c r="BA50" i="280"/>
  <c r="BA62" i="280"/>
  <c r="BA64" i="280" s="1"/>
  <c r="BA68" i="280" s="1"/>
  <c r="BA22" i="265"/>
  <c r="BA47" i="288"/>
  <c r="BA52" i="288" s="1"/>
  <c r="BQ16" i="280"/>
  <c r="BQ18" i="280" s="1"/>
  <c r="T51" i="277"/>
  <c r="AZ53" i="265"/>
  <c r="BA57" i="280"/>
  <c r="U74" i="277"/>
  <c r="U75" i="277" s="1"/>
  <c r="U81" i="277" s="1"/>
  <c r="AZ75" i="265"/>
  <c r="AZ81" i="265" s="1"/>
  <c r="BA58" i="280" l="1"/>
  <c r="BA39" i="280"/>
  <c r="U83" i="277"/>
  <c r="U82" i="277"/>
  <c r="BQ15" i="286"/>
  <c r="BQ19" i="280"/>
  <c r="BQ49" i="265" s="1"/>
  <c r="BQ28" i="280"/>
  <c r="BQ29" i="280" s="1"/>
  <c r="AZ60" i="288"/>
  <c r="AZ62" i="288" s="1"/>
  <c r="AZ64" i="288"/>
  <c r="BB40" i="288"/>
  <c r="BB42" i="288" s="1"/>
  <c r="BB51" i="288" s="1"/>
  <c r="BB56" i="287"/>
  <c r="BB57" i="287" s="1"/>
  <c r="BB66" i="287" s="1"/>
  <c r="BB61" i="287"/>
  <c r="BB62" i="287" s="1"/>
  <c r="BB67" i="287" s="1"/>
  <c r="BB68" i="287" s="1"/>
  <c r="BB96" i="287"/>
  <c r="BB49" i="288"/>
  <c r="BB82" i="287"/>
  <c r="BA59" i="280"/>
  <c r="BA67" i="280" s="1"/>
  <c r="BA69" i="280" s="1"/>
  <c r="BA57" i="288"/>
  <c r="BA58" i="288" s="1"/>
  <c r="BA69" i="288" s="1"/>
  <c r="BA54" i="288"/>
  <c r="BA55" i="288" s="1"/>
  <c r="AZ82" i="265"/>
  <c r="AZ83" i="265"/>
  <c r="BB91" i="287" l="1"/>
  <c r="BB92" i="287" s="1"/>
  <c r="BB69" i="287"/>
  <c r="BB36" i="265" s="1"/>
  <c r="BB97" i="287"/>
  <c r="AZ65" i="288"/>
  <c r="AZ66" i="288" s="1"/>
  <c r="AZ75" i="288" s="1"/>
  <c r="AZ76" i="288" s="1"/>
  <c r="AZ9" i="289" s="1"/>
  <c r="AZ19" i="289" s="1"/>
  <c r="AZ70" i="288"/>
  <c r="AZ71" i="288" s="1"/>
  <c r="BA68" i="288" s="1"/>
  <c r="BB35" i="265"/>
  <c r="BB16" i="265"/>
  <c r="BB98" i="287"/>
  <c r="BB28" i="286" s="1"/>
  <c r="BQ26" i="288"/>
  <c r="BQ73" i="265"/>
  <c r="BR26" i="280"/>
  <c r="BA60" i="288"/>
  <c r="BA64" i="288"/>
  <c r="BA40" i="280"/>
  <c r="BA14" i="286"/>
  <c r="BA16" i="286" s="1"/>
  <c r="BA18" i="286" s="1"/>
  <c r="BA51" i="280"/>
  <c r="BA52" i="280" s="1"/>
  <c r="BA70" i="280"/>
  <c r="BA41" i="280"/>
  <c r="BA27" i="288" l="1"/>
  <c r="BA28" i="288" s="1"/>
  <c r="BA31" i="288" s="1"/>
  <c r="BA32" i="288" s="1"/>
  <c r="BA35" i="288" s="1"/>
  <c r="BA74" i="265"/>
  <c r="BA75" i="265" s="1"/>
  <c r="BA81" i="265" s="1"/>
  <c r="BB38" i="280"/>
  <c r="BA52" i="265"/>
  <c r="BA24" i="265"/>
  <c r="BR16" i="280"/>
  <c r="BR18" i="280" s="1"/>
  <c r="BB37" i="265"/>
  <c r="BB42" i="265" s="1"/>
  <c r="BB47" i="265" s="1"/>
  <c r="BB50" i="265" s="1"/>
  <c r="BA63" i="265"/>
  <c r="BA65" i="265" s="1"/>
  <c r="BA67" i="265" s="1"/>
  <c r="BA80" i="265" s="1"/>
  <c r="BB49" i="280"/>
  <c r="BB19" i="265"/>
  <c r="BA61" i="288"/>
  <c r="BA62" i="288" s="1"/>
  <c r="BB70" i="265"/>
  <c r="BC90" i="287"/>
  <c r="BA70" i="288" l="1"/>
  <c r="BA71" i="288" s="1"/>
  <c r="BB68" i="288" s="1"/>
  <c r="BA65" i="288"/>
  <c r="BA66" i="288" s="1"/>
  <c r="BA75" i="288" s="1"/>
  <c r="BA76" i="288" s="1"/>
  <c r="BA9" i="289" s="1"/>
  <c r="BA19" i="289" s="1"/>
  <c r="BC36" i="288"/>
  <c r="BC79" i="287"/>
  <c r="BC81" i="287" s="1"/>
  <c r="BB22" i="265"/>
  <c r="BB47" i="288"/>
  <c r="BB52" i="288" s="1"/>
  <c r="BB62" i="280"/>
  <c r="BB63" i="280"/>
  <c r="BB50" i="280"/>
  <c r="BA53" i="265"/>
  <c r="BA82" i="265"/>
  <c r="BA83" i="265"/>
  <c r="BR19" i="280"/>
  <c r="BR49" i="265" s="1"/>
  <c r="BR28" i="280"/>
  <c r="BR29" i="280" s="1"/>
  <c r="BR15" i="286"/>
  <c r="BA25" i="265"/>
  <c r="BB57" i="280"/>
  <c r="BB57" i="288" l="1"/>
  <c r="BB58" i="288" s="1"/>
  <c r="BB69" i="288" s="1"/>
  <c r="BB54" i="288"/>
  <c r="BB55" i="288" s="1"/>
  <c r="BC40" i="288"/>
  <c r="BC42" i="288" s="1"/>
  <c r="BC51" i="288" s="1"/>
  <c r="BC61" i="287"/>
  <c r="BC62" i="287" s="1"/>
  <c r="BC67" i="287" s="1"/>
  <c r="BC68" i="287" s="1"/>
  <c r="BC96" i="287"/>
  <c r="BC56" i="287"/>
  <c r="BC57" i="287" s="1"/>
  <c r="BC66" i="287" s="1"/>
  <c r="BC49" i="288"/>
  <c r="BC82" i="287"/>
  <c r="BR73" i="265"/>
  <c r="BR26" i="288"/>
  <c r="BS26" i="280"/>
  <c r="BB64" i="280"/>
  <c r="BB68" i="280" s="1"/>
  <c r="BB39" i="280"/>
  <c r="BB58" i="280"/>
  <c r="BB59" i="280" s="1"/>
  <c r="BB67" i="280" s="1"/>
  <c r="BB69" i="280" s="1"/>
  <c r="BB61" i="288"/>
  <c r="BB70" i="280" l="1"/>
  <c r="BB14" i="286"/>
  <c r="BB16" i="286" s="1"/>
  <c r="BB18" i="286" s="1"/>
  <c r="BB51" i="280"/>
  <c r="BB52" i="280" s="1"/>
  <c r="BB40" i="280"/>
  <c r="BB41" i="280" s="1"/>
  <c r="BS16" i="280"/>
  <c r="BS18" i="280" s="1"/>
  <c r="BC35" i="265"/>
  <c r="BC16" i="265"/>
  <c r="BC97" i="287"/>
  <c r="BC69" i="287"/>
  <c r="BC36" i="265" s="1"/>
  <c r="BC91" i="287"/>
  <c r="BC92" i="287" s="1"/>
  <c r="BB60" i="288"/>
  <c r="BB62" i="288" s="1"/>
  <c r="BB64" i="288"/>
  <c r="BC98" i="287"/>
  <c r="BC28" i="286" s="1"/>
  <c r="BB74" i="265" l="1"/>
  <c r="BB75" i="265" s="1"/>
  <c r="BB81" i="265" s="1"/>
  <c r="BB27" i="288"/>
  <c r="BB28" i="288" s="1"/>
  <c r="BB31" i="288" s="1"/>
  <c r="BB32" i="288" s="1"/>
  <c r="BB35" i="288" s="1"/>
  <c r="BC38" i="280"/>
  <c r="BB65" i="288"/>
  <c r="BB70" i="288"/>
  <c r="BB71" i="288" s="1"/>
  <c r="BC68" i="288" s="1"/>
  <c r="BB66" i="288"/>
  <c r="BB75" i="288" s="1"/>
  <c r="BB76" i="288" s="1"/>
  <c r="BB9" i="289" s="1"/>
  <c r="BB19" i="289" s="1"/>
  <c r="BC70" i="265"/>
  <c r="BD90" i="287"/>
  <c r="BC37" i="265"/>
  <c r="BC42" i="265" s="1"/>
  <c r="BC47" i="265" s="1"/>
  <c r="BC50" i="265" s="1"/>
  <c r="BC19" i="265"/>
  <c r="BS19" i="280"/>
  <c r="BS49" i="265" s="1"/>
  <c r="BS28" i="280"/>
  <c r="BS29" i="280" s="1"/>
  <c r="BS15" i="286"/>
  <c r="BB63" i="265"/>
  <c r="BB65" i="265" s="1"/>
  <c r="BB67" i="265" s="1"/>
  <c r="BB80" i="265" s="1"/>
  <c r="BC49" i="280"/>
  <c r="BB52" i="265"/>
  <c r="BB24" i="265"/>
  <c r="BB83" i="265" l="1"/>
  <c r="BB82" i="265"/>
  <c r="BB25" i="265"/>
  <c r="BC62" i="280"/>
  <c r="BC22" i="265"/>
  <c r="BC47" i="288"/>
  <c r="BC52" i="288" s="1"/>
  <c r="BD36" i="288"/>
  <c r="BD79" i="287"/>
  <c r="BD81" i="287" s="1"/>
  <c r="BB53" i="265"/>
  <c r="BS26" i="288"/>
  <c r="BS73" i="265"/>
  <c r="BT26" i="280"/>
  <c r="BC50" i="280"/>
  <c r="BC63" i="280"/>
  <c r="BC61" i="288"/>
  <c r="BC57" i="280"/>
  <c r="BD40" i="288" l="1"/>
  <c r="BD42" i="288" s="1"/>
  <c r="BD51" i="288" s="1"/>
  <c r="BD49" i="288"/>
  <c r="BD56" i="287"/>
  <c r="BD57" i="287" s="1"/>
  <c r="BD66" i="287" s="1"/>
  <c r="BD96" i="287"/>
  <c r="BD61" i="287"/>
  <c r="BD62" i="287" s="1"/>
  <c r="BD67" i="287" s="1"/>
  <c r="BD68" i="287" s="1"/>
  <c r="BD82" i="287"/>
  <c r="BC57" i="288"/>
  <c r="BC58" i="288" s="1"/>
  <c r="BC69" i="288" s="1"/>
  <c r="BC54" i="288"/>
  <c r="BC55" i="288" s="1"/>
  <c r="BC58" i="280"/>
  <c r="BC59" i="280" s="1"/>
  <c r="BC67" i="280" s="1"/>
  <c r="BC39" i="280"/>
  <c r="BT16" i="280"/>
  <c r="BT18" i="280" s="1"/>
  <c r="BC64" i="280"/>
  <c r="BC68" i="280" s="1"/>
  <c r="BT15" i="286" l="1"/>
  <c r="BT19" i="280"/>
  <c r="BT49" i="265" s="1"/>
  <c r="BT28" i="280"/>
  <c r="BT29" i="280" s="1"/>
  <c r="BC69" i="280"/>
  <c r="BC60" i="288"/>
  <c r="BC62" i="288" s="1"/>
  <c r="BC64" i="288"/>
  <c r="BD35" i="265"/>
  <c r="BD16" i="265"/>
  <c r="BD91" i="287"/>
  <c r="BD92" i="287" s="1"/>
  <c r="BD97" i="287"/>
  <c r="BD98" i="287" s="1"/>
  <c r="BD28" i="286" s="1"/>
  <c r="BD69" i="287"/>
  <c r="BD36" i="265" s="1"/>
  <c r="BD70" i="265" l="1"/>
  <c r="BE90" i="287"/>
  <c r="BD19" i="265"/>
  <c r="U16" i="277"/>
  <c r="U19" i="277" s="1"/>
  <c r="U22" i="277" s="1"/>
  <c r="BC51" i="280"/>
  <c r="BC52" i="280" s="1"/>
  <c r="BC14" i="286"/>
  <c r="BC16" i="286" s="1"/>
  <c r="BC18" i="286" s="1"/>
  <c r="BC70" i="280"/>
  <c r="BC40" i="280"/>
  <c r="BC41" i="280" s="1"/>
  <c r="BD37" i="265"/>
  <c r="BD42" i="265" s="1"/>
  <c r="BD47" i="265" s="1"/>
  <c r="BD50" i="265" s="1"/>
  <c r="U35" i="277"/>
  <c r="BC70" i="288"/>
  <c r="BC71" i="288" s="1"/>
  <c r="BD68" i="288" s="1"/>
  <c r="BC65" i="288"/>
  <c r="BC66" i="288" s="1"/>
  <c r="BC75" i="288" s="1"/>
  <c r="BC76" i="288" s="1"/>
  <c r="BC9" i="289" s="1"/>
  <c r="BC19" i="289" s="1"/>
  <c r="BT26" i="288"/>
  <c r="BT73" i="265"/>
  <c r="Z73" i="277" s="1"/>
  <c r="BU26" i="280"/>
  <c r="BU16" i="280" l="1"/>
  <c r="BU18" i="280" s="1"/>
  <c r="BD61" i="288"/>
  <c r="BD63" i="280"/>
  <c r="BD50" i="280"/>
  <c r="BC52" i="265"/>
  <c r="BC24" i="265"/>
  <c r="BC63" i="265"/>
  <c r="BC65" i="265" s="1"/>
  <c r="BC67" i="265" s="1"/>
  <c r="BC80" i="265" s="1"/>
  <c r="BD49" i="280"/>
  <c r="BE36" i="288"/>
  <c r="BE79" i="287"/>
  <c r="BE81" i="287" s="1"/>
  <c r="BC74" i="265"/>
  <c r="BC75" i="265" s="1"/>
  <c r="BC81" i="265" s="1"/>
  <c r="BC27" i="288"/>
  <c r="BC28" i="288" s="1"/>
  <c r="BC31" i="288" s="1"/>
  <c r="BC32" i="288" s="1"/>
  <c r="BC35" i="288" s="1"/>
  <c r="BD38" i="280"/>
  <c r="BD22" i="265"/>
  <c r="BD47" i="288"/>
  <c r="BD52" i="288" s="1"/>
  <c r="V70" i="277"/>
  <c r="BD57" i="288" l="1"/>
  <c r="BD58" i="288" s="1"/>
  <c r="BD69" i="288" s="1"/>
  <c r="BD54" i="288"/>
  <c r="BD55" i="288" s="1"/>
  <c r="BD57" i="280"/>
  <c r="BE40" i="288"/>
  <c r="BE42" i="288" s="1"/>
  <c r="BE51" i="288" s="1"/>
  <c r="BE49" i="288"/>
  <c r="BE56" i="287"/>
  <c r="BE57" i="287" s="1"/>
  <c r="BE66" i="287" s="1"/>
  <c r="BE96" i="287"/>
  <c r="BE61" i="287"/>
  <c r="BE62" i="287" s="1"/>
  <c r="BE67" i="287" s="1"/>
  <c r="BE68" i="287" s="1"/>
  <c r="BE82" i="287"/>
  <c r="BD62" i="280"/>
  <c r="BD64" i="280" s="1"/>
  <c r="BD68" i="280" s="1"/>
  <c r="BC25" i="265"/>
  <c r="BD58" i="280"/>
  <c r="BD39" i="280"/>
  <c r="BC83" i="265"/>
  <c r="BC82" i="265"/>
  <c r="BC53" i="265"/>
  <c r="BU19" i="280"/>
  <c r="BU49" i="265" s="1"/>
  <c r="BU28" i="280"/>
  <c r="BU29" i="280" s="1"/>
  <c r="BU15" i="286"/>
  <c r="BU73" i="265" l="1"/>
  <c r="BU26" i="288"/>
  <c r="BV26" i="280"/>
  <c r="BE69" i="287"/>
  <c r="BE36" i="265" s="1"/>
  <c r="BE91" i="287"/>
  <c r="BE92" i="287" s="1"/>
  <c r="BE97" i="287"/>
  <c r="BD59" i="280"/>
  <c r="BD67" i="280" s="1"/>
  <c r="BD69" i="280" s="1"/>
  <c r="BE35" i="265"/>
  <c r="BE16" i="265"/>
  <c r="BE98" i="287"/>
  <c r="BE28" i="286" s="1"/>
  <c r="BD60" i="288"/>
  <c r="BD62" i="288" s="1"/>
  <c r="BD64" i="288"/>
  <c r="BD70" i="288" l="1"/>
  <c r="BD71" i="288" s="1"/>
  <c r="BE68" i="288" s="1"/>
  <c r="BD65" i="288"/>
  <c r="BD66" i="288" s="1"/>
  <c r="BD75" i="288" s="1"/>
  <c r="BD76" i="288" s="1"/>
  <c r="BD9" i="289" s="1"/>
  <c r="BD19" i="289" s="1"/>
  <c r="BE19" i="265"/>
  <c r="BD51" i="280"/>
  <c r="BD52" i="280" s="1"/>
  <c r="BD14" i="286"/>
  <c r="BD16" i="286" s="1"/>
  <c r="BD18" i="286" s="1"/>
  <c r="BD70" i="280"/>
  <c r="BD40" i="280"/>
  <c r="BD41" i="280" s="1"/>
  <c r="BE70" i="265"/>
  <c r="BF90" i="287"/>
  <c r="BV16" i="280"/>
  <c r="BV18" i="280" s="1"/>
  <c r="BE37" i="265"/>
  <c r="BE42" i="265" s="1"/>
  <c r="BE47" i="265" s="1"/>
  <c r="BE50" i="265" s="1"/>
  <c r="BF36" i="288" l="1"/>
  <c r="BF79" i="287"/>
  <c r="BF81" i="287" s="1"/>
  <c r="BD74" i="265"/>
  <c r="BD27" i="288"/>
  <c r="BD28" i="288" s="1"/>
  <c r="BD31" i="288" s="1"/>
  <c r="BD32" i="288" s="1"/>
  <c r="BD35" i="288" s="1"/>
  <c r="BE38" i="280"/>
  <c r="BE22" i="265"/>
  <c r="BE47" i="288"/>
  <c r="BE52" i="288" s="1"/>
  <c r="BE63" i="280"/>
  <c r="BE50" i="280"/>
  <c r="BV19" i="280"/>
  <c r="BV49" i="265" s="1"/>
  <c r="BV28" i="280"/>
  <c r="BV29" i="280" s="1"/>
  <c r="BV15" i="286"/>
  <c r="BD24" i="265"/>
  <c r="BD52" i="265"/>
  <c r="BD63" i="265"/>
  <c r="BE49" i="280"/>
  <c r="BE61" i="288"/>
  <c r="BE57" i="288" l="1"/>
  <c r="BE58" i="288" s="1"/>
  <c r="BE69" i="288" s="1"/>
  <c r="BE54" i="288"/>
  <c r="BE55" i="288" s="1"/>
  <c r="BE57" i="280"/>
  <c r="V74" i="277"/>
  <c r="V75" i="277" s="1"/>
  <c r="V81" i="277" s="1"/>
  <c r="BD75" i="265"/>
  <c r="BD81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BE62" i="280"/>
  <c r="BE64" i="280" s="1"/>
  <c r="BE68" i="280" s="1"/>
  <c r="BD53" i="265"/>
  <c r="U51" i="277"/>
  <c r="BV26" i="288"/>
  <c r="BV73" i="265"/>
  <c r="BW26" i="280"/>
  <c r="BE58" i="280"/>
  <c r="BE39" i="280"/>
  <c r="BF40" i="288"/>
  <c r="BF42" i="288" s="1"/>
  <c r="BF51" i="288" s="1"/>
  <c r="BF61" i="287"/>
  <c r="BF62" i="287" s="1"/>
  <c r="BF67" i="287" s="1"/>
  <c r="BF68" i="287" s="1"/>
  <c r="BF56" i="287"/>
  <c r="BF57" i="287" s="1"/>
  <c r="BF66" i="287" s="1"/>
  <c r="BF96" i="287"/>
  <c r="BF49" i="288"/>
  <c r="BF82" i="287"/>
  <c r="V82" i="277" l="1"/>
  <c r="V83" i="277"/>
  <c r="BW16" i="280"/>
  <c r="BW18" i="280" s="1"/>
  <c r="BF35" i="265"/>
  <c r="BF16" i="265"/>
  <c r="BF69" i="287"/>
  <c r="BF36" i="265" s="1"/>
  <c r="BF97" i="287"/>
  <c r="BF98" i="287" s="1"/>
  <c r="BF28" i="286" s="1"/>
  <c r="BF91" i="287"/>
  <c r="BF92" i="287" s="1"/>
  <c r="BD82" i="265"/>
  <c r="BD83" i="265"/>
  <c r="BE59" i="280"/>
  <c r="BE67" i="280" s="1"/>
  <c r="BE69" i="280" s="1"/>
  <c r="BE60" i="288"/>
  <c r="BE62" i="288" s="1"/>
  <c r="BE64" i="288"/>
  <c r="BE65" i="288" l="1"/>
  <c r="BE70" i="288"/>
  <c r="BE71" i="288" s="1"/>
  <c r="BF68" i="288" s="1"/>
  <c r="BF70" i="265"/>
  <c r="BG90" i="287"/>
  <c r="BE66" i="288"/>
  <c r="BE75" i="288" s="1"/>
  <c r="BE76" i="288" s="1"/>
  <c r="BE9" i="289" s="1"/>
  <c r="BE19" i="289" s="1"/>
  <c r="BE40" i="280"/>
  <c r="BE41" i="280" s="1"/>
  <c r="BE14" i="286"/>
  <c r="BE16" i="286" s="1"/>
  <c r="BE18" i="286" s="1"/>
  <c r="BE51" i="280"/>
  <c r="BE52" i="280" s="1"/>
  <c r="BE70" i="280"/>
  <c r="BF37" i="265"/>
  <c r="BF42" i="265" s="1"/>
  <c r="BF47" i="265" s="1"/>
  <c r="BF50" i="265" s="1"/>
  <c r="BF19" i="265"/>
  <c r="BW28" i="280"/>
  <c r="BW29" i="280" s="1"/>
  <c r="BW19" i="280"/>
  <c r="BW49" i="265" s="1"/>
  <c r="BW15" i="286"/>
  <c r="BF63" i="280" l="1"/>
  <c r="BF50" i="280"/>
  <c r="BE63" i="265"/>
  <c r="BE65" i="265" s="1"/>
  <c r="BE67" i="265" s="1"/>
  <c r="BE80" i="265" s="1"/>
  <c r="BF49" i="280"/>
  <c r="BE74" i="265"/>
  <c r="BE75" i="265" s="1"/>
  <c r="BE81" i="265" s="1"/>
  <c r="BE27" i="288"/>
  <c r="BE28" i="288" s="1"/>
  <c r="BE31" i="288" s="1"/>
  <c r="BE32" i="288" s="1"/>
  <c r="BE35" i="288" s="1"/>
  <c r="BF38" i="280"/>
  <c r="BG36" i="288"/>
  <c r="BG79" i="287"/>
  <c r="BG81" i="287" s="1"/>
  <c r="BF61" i="288"/>
  <c r="BW73" i="265"/>
  <c r="BW26" i="288"/>
  <c r="BX26" i="280"/>
  <c r="BF22" i="265"/>
  <c r="BF47" i="288"/>
  <c r="BF52" i="288" s="1"/>
  <c r="BE24" i="265"/>
  <c r="BE52" i="265"/>
  <c r="BE53" i="265" l="1"/>
  <c r="BF57" i="288"/>
  <c r="BF58" i="288" s="1"/>
  <c r="BF69" i="288" s="1"/>
  <c r="BF54" i="288"/>
  <c r="BF55" i="288" s="1"/>
  <c r="BG40" i="288"/>
  <c r="BG42" i="288" s="1"/>
  <c r="BG51" i="288" s="1"/>
  <c r="BG56" i="287"/>
  <c r="BG57" i="287" s="1"/>
  <c r="BG66" i="287" s="1"/>
  <c r="BG61" i="287"/>
  <c r="BG62" i="287" s="1"/>
  <c r="BG67" i="287" s="1"/>
  <c r="BG68" i="287" s="1"/>
  <c r="BG49" i="288"/>
  <c r="BG82" i="287"/>
  <c r="BG96" i="287"/>
  <c r="BF57" i="280"/>
  <c r="BF59" i="280" s="1"/>
  <c r="BF67" i="280" s="1"/>
  <c r="BE83" i="265"/>
  <c r="BE82" i="265"/>
  <c r="BE25" i="265"/>
  <c r="BF39" i="280"/>
  <c r="BF58" i="280"/>
  <c r="BF62" i="280"/>
  <c r="BF64" i="280" s="1"/>
  <c r="BF68" i="280" s="1"/>
  <c r="BX16" i="280"/>
  <c r="BX18" i="280" s="1"/>
  <c r="BF69" i="280" l="1"/>
  <c r="BG35" i="265"/>
  <c r="BG16" i="265"/>
  <c r="BF60" i="288"/>
  <c r="BF62" i="288" s="1"/>
  <c r="BF64" i="288"/>
  <c r="BX28" i="280"/>
  <c r="BX29" i="280" s="1"/>
  <c r="BX19" i="280"/>
  <c r="BX49" i="265" s="1"/>
  <c r="BX15" i="286"/>
  <c r="BG69" i="287"/>
  <c r="BG36" i="265" s="1"/>
  <c r="BG91" i="287"/>
  <c r="BG92" i="287" s="1"/>
  <c r="BG97" i="287"/>
  <c r="BG98" i="287" s="1"/>
  <c r="BG28" i="286" s="1"/>
  <c r="BG70" i="265" l="1"/>
  <c r="BH90" i="287"/>
  <c r="BX73" i="265"/>
  <c r="AA73" i="277" s="1"/>
  <c r="BX26" i="288"/>
  <c r="BY26" i="280"/>
  <c r="BF65" i="288"/>
  <c r="BF66" i="288" s="1"/>
  <c r="BF75" i="288" s="1"/>
  <c r="BF76" i="288" s="1"/>
  <c r="BF9" i="289" s="1"/>
  <c r="BF19" i="289" s="1"/>
  <c r="BF70" i="288"/>
  <c r="BF71" i="288" s="1"/>
  <c r="BG68" i="288" s="1"/>
  <c r="BG19" i="265"/>
  <c r="BF14" i="286"/>
  <c r="BF16" i="286" s="1"/>
  <c r="BF18" i="286" s="1"/>
  <c r="BF70" i="280"/>
  <c r="BF40" i="280"/>
  <c r="BF41" i="280" s="1"/>
  <c r="BF51" i="280"/>
  <c r="BF52" i="280" s="1"/>
  <c r="BG37" i="265"/>
  <c r="BG42" i="265" s="1"/>
  <c r="BG47" i="265" s="1"/>
  <c r="BG50" i="265" s="1"/>
  <c r="BY16" i="280" l="1"/>
  <c r="BY18" i="280" s="1"/>
  <c r="BG63" i="280"/>
  <c r="BG50" i="280"/>
  <c r="BF74" i="265"/>
  <c r="BF75" i="265" s="1"/>
  <c r="BF81" i="265" s="1"/>
  <c r="BF27" i="288"/>
  <c r="BF28" i="288" s="1"/>
  <c r="BF31" i="288" s="1"/>
  <c r="BF32" i="288" s="1"/>
  <c r="BF35" i="288" s="1"/>
  <c r="BG38" i="280"/>
  <c r="BG22" i="265"/>
  <c r="BG47" i="288"/>
  <c r="BG52" i="288" s="1"/>
  <c r="BH36" i="288"/>
  <c r="BH79" i="287"/>
  <c r="BH81" i="287" s="1"/>
  <c r="BF63" i="265"/>
  <c r="BF65" i="265" s="1"/>
  <c r="BF67" i="265" s="1"/>
  <c r="BF80" i="265" s="1"/>
  <c r="BG49" i="280"/>
  <c r="BF24" i="265"/>
  <c r="BF52" i="265"/>
  <c r="BG61" i="288"/>
  <c r="BF25" i="265" l="1"/>
  <c r="BF53" i="265"/>
  <c r="BG62" i="280"/>
  <c r="BG64" i="280" s="1"/>
  <c r="BG68" i="280" s="1"/>
  <c r="BG57" i="288"/>
  <c r="BG58" i="288" s="1"/>
  <c r="BG69" i="288" s="1"/>
  <c r="BG54" i="288"/>
  <c r="BG55" i="288" s="1"/>
  <c r="BG57" i="280"/>
  <c r="BF82" i="265"/>
  <c r="BF83" i="265"/>
  <c r="BH40" i="288"/>
  <c r="BH42" i="288" s="1"/>
  <c r="BH51" i="288" s="1"/>
  <c r="BH49" i="288"/>
  <c r="BH96" i="287"/>
  <c r="BH56" i="287"/>
  <c r="BH57" i="287" s="1"/>
  <c r="BH66" i="287" s="1"/>
  <c r="BH61" i="287"/>
  <c r="BH62" i="287" s="1"/>
  <c r="BH67" i="287" s="1"/>
  <c r="BH68" i="287" s="1"/>
  <c r="BH82" i="287"/>
  <c r="BG58" i="280"/>
  <c r="BG39" i="280"/>
  <c r="BY15" i="286"/>
  <c r="BY19" i="280"/>
  <c r="BY49" i="265" s="1"/>
  <c r="BY28" i="280"/>
  <c r="BY29" i="280" s="1"/>
  <c r="BY73" i="265" l="1"/>
  <c r="BY26" i="288"/>
  <c r="BZ26" i="280"/>
  <c r="BH35" i="265"/>
  <c r="BH16" i="265"/>
  <c r="BG60" i="288"/>
  <c r="BG62" i="288" s="1"/>
  <c r="BG64" i="288"/>
  <c r="BH69" i="287"/>
  <c r="BH36" i="265" s="1"/>
  <c r="BH91" i="287"/>
  <c r="BH92" i="287" s="1"/>
  <c r="BH97" i="287"/>
  <c r="BH98" i="287" s="1"/>
  <c r="BH28" i="286" s="1"/>
  <c r="BG59" i="280"/>
  <c r="BG67" i="280" s="1"/>
  <c r="BG69" i="280" s="1"/>
  <c r="BI90" i="287" l="1"/>
  <c r="BH70" i="265"/>
  <c r="BG70" i="280"/>
  <c r="BG40" i="280"/>
  <c r="BG41" i="280" s="1"/>
  <c r="BG14" i="286"/>
  <c r="BG16" i="286" s="1"/>
  <c r="BG18" i="286" s="1"/>
  <c r="BG51" i="280"/>
  <c r="BG52" i="280" s="1"/>
  <c r="BH19" i="265"/>
  <c r="V16" i="277"/>
  <c r="V19" i="277" s="1"/>
  <c r="V22" i="277" s="1"/>
  <c r="BZ16" i="280"/>
  <c r="BZ18" i="280" s="1"/>
  <c r="BG65" i="288"/>
  <c r="BG66" i="288" s="1"/>
  <c r="BG75" i="288" s="1"/>
  <c r="BG76" i="288" s="1"/>
  <c r="BG9" i="289" s="1"/>
  <c r="BG19" i="289" s="1"/>
  <c r="BG70" i="288"/>
  <c r="BG71" i="288" s="1"/>
  <c r="BH68" i="288" s="1"/>
  <c r="BH37" i="265"/>
  <c r="BH42" i="265" s="1"/>
  <c r="BH47" i="265" s="1"/>
  <c r="BH50" i="265" s="1"/>
  <c r="V35" i="277"/>
  <c r="BH61" i="288" l="1"/>
  <c r="BH63" i="280"/>
  <c r="BH50" i="280"/>
  <c r="BZ19" i="280"/>
  <c r="BZ49" i="265" s="1"/>
  <c r="BZ28" i="280"/>
  <c r="BZ29" i="280" s="1"/>
  <c r="BZ15" i="286"/>
  <c r="BH22" i="265"/>
  <c r="BH47" i="288"/>
  <c r="BH52" i="288" s="1"/>
  <c r="BG63" i="265"/>
  <c r="BG65" i="265" s="1"/>
  <c r="BG67" i="265" s="1"/>
  <c r="BG80" i="265" s="1"/>
  <c r="BH49" i="280"/>
  <c r="BG27" i="288"/>
  <c r="BG28" i="288" s="1"/>
  <c r="BG31" i="288" s="1"/>
  <c r="BG32" i="288" s="1"/>
  <c r="BG35" i="288" s="1"/>
  <c r="BG74" i="265"/>
  <c r="BG75" i="265" s="1"/>
  <c r="BG81" i="265" s="1"/>
  <c r="BH38" i="280"/>
  <c r="W70" i="277"/>
  <c r="BG24" i="265"/>
  <c r="BG52" i="265"/>
  <c r="BI36" i="288"/>
  <c r="BI79" i="287"/>
  <c r="BI81" i="287" s="1"/>
  <c r="BG53" i="265" l="1"/>
  <c r="BH57" i="288"/>
  <c r="BH58" i="288" s="1"/>
  <c r="BH69" i="288" s="1"/>
  <c r="BH54" i="288"/>
  <c r="BH55" i="288" s="1"/>
  <c r="BI40" i="288"/>
  <c r="BI42" i="288" s="1"/>
  <c r="BI51" i="288" s="1"/>
  <c r="BI56" i="287"/>
  <c r="BI57" i="287" s="1"/>
  <c r="BI66" i="287" s="1"/>
  <c r="BI49" i="288"/>
  <c r="BI61" i="287"/>
  <c r="BI62" i="287" s="1"/>
  <c r="BI67" i="287" s="1"/>
  <c r="BI68" i="287" s="1"/>
  <c r="BI96" i="287"/>
  <c r="BI82" i="287"/>
  <c r="BG25" i="265"/>
  <c r="BH57" i="280"/>
  <c r="BG82" i="265"/>
  <c r="BG83" i="265"/>
  <c r="BH39" i="280"/>
  <c r="BH58" i="280"/>
  <c r="BZ26" i="288"/>
  <c r="BZ73" i="265"/>
  <c r="CA26" i="280"/>
  <c r="BH62" i="280"/>
  <c r="BH64" i="280" s="1"/>
  <c r="BH68" i="280" s="1"/>
  <c r="CA16" i="280" l="1"/>
  <c r="CA18" i="280" s="1"/>
  <c r="BI35" i="265"/>
  <c r="BI16" i="265"/>
  <c r="BI69" i="287"/>
  <c r="BI36" i="265" s="1"/>
  <c r="BI97" i="287"/>
  <c r="BI91" i="287"/>
  <c r="BI92" i="287" s="1"/>
  <c r="BH60" i="288"/>
  <c r="BH62" i="288" s="1"/>
  <c r="BH64" i="288"/>
  <c r="BH59" i="280"/>
  <c r="BH67" i="280" s="1"/>
  <c r="BH69" i="280" s="1"/>
  <c r="BI98" i="287"/>
  <c r="BI28" i="286" s="1"/>
  <c r="BI70" i="265" l="1"/>
  <c r="BJ90" i="287"/>
  <c r="BI37" i="265"/>
  <c r="BI42" i="265" s="1"/>
  <c r="BI47" i="265" s="1"/>
  <c r="BI50" i="265" s="1"/>
  <c r="BH70" i="280"/>
  <c r="BH51" i="280"/>
  <c r="BH52" i="280" s="1"/>
  <c r="BH14" i="286"/>
  <c r="BH16" i="286" s="1"/>
  <c r="BH18" i="286" s="1"/>
  <c r="BH40" i="280"/>
  <c r="BH41" i="280" s="1"/>
  <c r="BH65" i="288"/>
  <c r="BH66" i="288" s="1"/>
  <c r="BH75" i="288" s="1"/>
  <c r="BH76" i="288" s="1"/>
  <c r="BH9" i="289" s="1"/>
  <c r="BH19" i="289" s="1"/>
  <c r="BH70" i="288"/>
  <c r="BH71" i="288" s="1"/>
  <c r="BI68" i="288" s="1"/>
  <c r="BI19" i="265"/>
  <c r="CA28" i="280"/>
  <c r="CA29" i="280" s="1"/>
  <c r="CA15" i="286"/>
  <c r="CA19" i="280"/>
  <c r="CA49" i="265" s="1"/>
  <c r="BI22" i="265" l="1"/>
  <c r="BI47" i="288"/>
  <c r="BI52" i="288" s="1"/>
  <c r="BI61" i="288"/>
  <c r="BH27" i="288"/>
  <c r="BH28" i="288" s="1"/>
  <c r="BH31" i="288" s="1"/>
  <c r="BH32" i="288" s="1"/>
  <c r="BH35" i="288" s="1"/>
  <c r="BH74" i="265"/>
  <c r="BI38" i="280"/>
  <c r="BH63" i="265"/>
  <c r="BI49" i="280"/>
  <c r="BI63" i="280"/>
  <c r="BI50" i="280"/>
  <c r="CA73" i="265"/>
  <c r="CA26" i="288"/>
  <c r="CB26" i="280"/>
  <c r="BH24" i="265"/>
  <c r="BH52" i="265"/>
  <c r="BJ36" i="288"/>
  <c r="BJ79" i="287"/>
  <c r="BJ81" i="287" s="1"/>
  <c r="BJ40" i="288" l="1"/>
  <c r="BJ42" i="288" s="1"/>
  <c r="BJ51" i="288" s="1"/>
  <c r="BJ96" i="287"/>
  <c r="BJ49" i="288"/>
  <c r="BJ61" i="287"/>
  <c r="BJ62" i="287" s="1"/>
  <c r="BJ67" i="287" s="1"/>
  <c r="BJ68" i="287" s="1"/>
  <c r="BJ56" i="287"/>
  <c r="BJ57" i="287" s="1"/>
  <c r="BJ66" i="287" s="1"/>
  <c r="BJ82" i="287"/>
  <c r="V24" i="277"/>
  <c r="V25" i="277" s="1"/>
  <c r="BH25" i="265"/>
  <c r="BH65" i="265"/>
  <c r="BH67" i="265" s="1"/>
  <c r="BH80" i="265" s="1"/>
  <c r="W63" i="277"/>
  <c r="W65" i="277" s="1"/>
  <c r="W67" i="277" s="1"/>
  <c r="W80" i="277" s="1"/>
  <c r="W74" i="277"/>
  <c r="W75" i="277" s="1"/>
  <c r="W81" i="277" s="1"/>
  <c r="BH75" i="265"/>
  <c r="BH81" i="265" s="1"/>
  <c r="BI57" i="288"/>
  <c r="BI58" i="288" s="1"/>
  <c r="BI69" i="288" s="1"/>
  <c r="BI54" i="288"/>
  <c r="BI55" i="288" s="1"/>
  <c r="BH53" i="265"/>
  <c r="V51" i="277"/>
  <c r="CB16" i="280"/>
  <c r="CB18" i="280" s="1"/>
  <c r="BI62" i="280"/>
  <c r="BI64" i="280" s="1"/>
  <c r="BI68" i="280" s="1"/>
  <c r="BI57" i="280"/>
  <c r="BI39" i="280"/>
  <c r="BI58" i="280"/>
  <c r="CB19" i="280" l="1"/>
  <c r="CB49" i="265" s="1"/>
  <c r="CB15" i="286"/>
  <c r="CB28" i="280"/>
  <c r="CB29" i="280" s="1"/>
  <c r="BH83" i="265"/>
  <c r="BH82" i="265"/>
  <c r="BJ35" i="265"/>
  <c r="BJ16" i="265"/>
  <c r="BJ97" i="287"/>
  <c r="BJ91" i="287"/>
  <c r="BJ92" i="287" s="1"/>
  <c r="BJ69" i="287"/>
  <c r="BJ36" i="265" s="1"/>
  <c r="BJ98" i="287"/>
  <c r="BJ28" i="286" s="1"/>
  <c r="BI59" i="280"/>
  <c r="BI67" i="280" s="1"/>
  <c r="BI69" i="280" s="1"/>
  <c r="BI60" i="288"/>
  <c r="BI62" i="288" s="1"/>
  <c r="BI64" i="288"/>
  <c r="W83" i="277"/>
  <c r="W82" i="277"/>
  <c r="BI65" i="288" l="1"/>
  <c r="BI66" i="288" s="1"/>
  <c r="BI75" i="288" s="1"/>
  <c r="BI76" i="288" s="1"/>
  <c r="BI9" i="289" s="1"/>
  <c r="BI19" i="289" s="1"/>
  <c r="BI70" i="288"/>
  <c r="BI71" i="288" s="1"/>
  <c r="BJ68" i="288" s="1"/>
  <c r="BJ70" i="265"/>
  <c r="BK90" i="287"/>
  <c r="BJ19" i="265"/>
  <c r="BI40" i="280"/>
  <c r="BI41" i="280" s="1"/>
  <c r="BI14" i="286"/>
  <c r="BI16" i="286" s="1"/>
  <c r="BI18" i="286" s="1"/>
  <c r="BI51" i="280"/>
  <c r="BI52" i="280" s="1"/>
  <c r="BI70" i="280"/>
  <c r="BJ37" i="265"/>
  <c r="BJ42" i="265" s="1"/>
  <c r="BJ47" i="265" s="1"/>
  <c r="BJ50" i="265" s="1"/>
  <c r="CB73" i="265"/>
  <c r="AB73" i="277" s="1"/>
  <c r="CB26" i="288"/>
  <c r="CC26" i="280"/>
  <c r="BI63" i="265" l="1"/>
  <c r="BI65" i="265" s="1"/>
  <c r="BI67" i="265" s="1"/>
  <c r="BI80" i="265" s="1"/>
  <c r="BJ49" i="280"/>
  <c r="BI74" i="265"/>
  <c r="BI75" i="265" s="1"/>
  <c r="BI81" i="265" s="1"/>
  <c r="BI27" i="288"/>
  <c r="BI28" i="288" s="1"/>
  <c r="BI31" i="288" s="1"/>
  <c r="BI32" i="288" s="1"/>
  <c r="BI35" i="288" s="1"/>
  <c r="BJ38" i="280"/>
  <c r="BK36" i="288"/>
  <c r="BK79" i="287"/>
  <c r="BK81" i="287" s="1"/>
  <c r="BJ61" i="288"/>
  <c r="CC16" i="280"/>
  <c r="CC18" i="280" s="1"/>
  <c r="BJ50" i="280"/>
  <c r="BJ63" i="280"/>
  <c r="BI24" i="265"/>
  <c r="BI52" i="265"/>
  <c r="BJ22" i="265"/>
  <c r="BJ47" i="288"/>
  <c r="BJ52" i="288" s="1"/>
  <c r="BJ58" i="280" l="1"/>
  <c r="BJ39" i="280"/>
  <c r="BJ57" i="288"/>
  <c r="BJ58" i="288" s="1"/>
  <c r="BJ69" i="288" s="1"/>
  <c r="BJ54" i="288"/>
  <c r="BJ55" i="288" s="1"/>
  <c r="BI53" i="265"/>
  <c r="CC28" i="280"/>
  <c r="CC29" i="280" s="1"/>
  <c r="CC19" i="280"/>
  <c r="CC49" i="265" s="1"/>
  <c r="CC15" i="286"/>
  <c r="BK40" i="288"/>
  <c r="BK42" i="288" s="1"/>
  <c r="BK51" i="288" s="1"/>
  <c r="BK56" i="287"/>
  <c r="BK57" i="287" s="1"/>
  <c r="BK66" i="287" s="1"/>
  <c r="BK49" i="288"/>
  <c r="BK61" i="287"/>
  <c r="BK62" i="287" s="1"/>
  <c r="BK67" i="287" s="1"/>
  <c r="BK68" i="287" s="1"/>
  <c r="BK96" i="287"/>
  <c r="BK82" i="287"/>
  <c r="BJ57" i="280"/>
  <c r="BJ59" i="280" s="1"/>
  <c r="BJ67" i="280" s="1"/>
  <c r="BI83" i="265"/>
  <c r="BI82" i="265"/>
  <c r="BI25" i="265"/>
  <c r="BJ62" i="280"/>
  <c r="BJ64" i="280" s="1"/>
  <c r="BJ68" i="280" s="1"/>
  <c r="BK35" i="265" l="1"/>
  <c r="BK16" i="265"/>
  <c r="BK97" i="287"/>
  <c r="BK91" i="287"/>
  <c r="BK92" i="287" s="1"/>
  <c r="BK69" i="287"/>
  <c r="BK36" i="265" s="1"/>
  <c r="CC26" i="288"/>
  <c r="CC73" i="265"/>
  <c r="CD26" i="280"/>
  <c r="BJ69" i="280"/>
  <c r="BK98" i="287"/>
  <c r="BK28" i="286" s="1"/>
  <c r="BJ60" i="288"/>
  <c r="BJ62" i="288" s="1"/>
  <c r="BJ64" i="288"/>
  <c r="BJ40" i="280" l="1"/>
  <c r="BJ41" i="280" s="1"/>
  <c r="BJ51" i="280"/>
  <c r="BJ52" i="280" s="1"/>
  <c r="BJ70" i="280"/>
  <c r="BJ14" i="286"/>
  <c r="BJ16" i="286" s="1"/>
  <c r="BJ18" i="286" s="1"/>
  <c r="CD16" i="280"/>
  <c r="CD18" i="280" s="1"/>
  <c r="BK70" i="265"/>
  <c r="BL90" i="287"/>
  <c r="BK19" i="265"/>
  <c r="BJ65" i="288"/>
  <c r="BJ66" i="288" s="1"/>
  <c r="BJ75" i="288" s="1"/>
  <c r="BJ76" i="288" s="1"/>
  <c r="BJ9" i="289" s="1"/>
  <c r="BJ19" i="289" s="1"/>
  <c r="BJ70" i="288"/>
  <c r="BJ71" i="288" s="1"/>
  <c r="BK68" i="288" s="1"/>
  <c r="BK37" i="265"/>
  <c r="BK42" i="265" s="1"/>
  <c r="BK47" i="265" s="1"/>
  <c r="BK50" i="265" s="1"/>
  <c r="BK63" i="280" l="1"/>
  <c r="BK50" i="280"/>
  <c r="BK61" i="288"/>
  <c r="BL36" i="288"/>
  <c r="BL79" i="287"/>
  <c r="BL81" i="287" s="1"/>
  <c r="CD19" i="280"/>
  <c r="CD49" i="265" s="1"/>
  <c r="CD28" i="280"/>
  <c r="CD29" i="280" s="1"/>
  <c r="CD15" i="286"/>
  <c r="BJ52" i="265"/>
  <c r="BJ24" i="265"/>
  <c r="BJ27" i="288"/>
  <c r="BJ28" i="288" s="1"/>
  <c r="BJ31" i="288" s="1"/>
  <c r="BJ32" i="288" s="1"/>
  <c r="BJ35" i="288" s="1"/>
  <c r="BJ74" i="265"/>
  <c r="BJ75" i="265" s="1"/>
  <c r="BJ81" i="265" s="1"/>
  <c r="BK38" i="280"/>
  <c r="BK22" i="265"/>
  <c r="BK47" i="288"/>
  <c r="BK52" i="288" s="1"/>
  <c r="BJ63" i="265"/>
  <c r="BJ65" i="265" s="1"/>
  <c r="BJ67" i="265" s="1"/>
  <c r="BJ80" i="265" s="1"/>
  <c r="BK49" i="280"/>
  <c r="BK62" i="280" l="1"/>
  <c r="BK64" i="280" s="1"/>
  <c r="BK68" i="280" s="1"/>
  <c r="BK39" i="280"/>
  <c r="BK58" i="280"/>
  <c r="BJ25" i="265"/>
  <c r="BJ82" i="265"/>
  <c r="BJ83" i="265"/>
  <c r="BK57" i="288"/>
  <c r="BK58" i="288" s="1"/>
  <c r="BK69" i="288" s="1"/>
  <c r="BK54" i="288"/>
  <c r="BK55" i="288" s="1"/>
  <c r="BK57" i="280"/>
  <c r="BK59" i="280" s="1"/>
  <c r="BK67" i="280" s="1"/>
  <c r="BK69" i="280" s="1"/>
  <c r="BJ53" i="265"/>
  <c r="CD26" i="288"/>
  <c r="CD73" i="265"/>
  <c r="CE26" i="280"/>
  <c r="BL40" i="288"/>
  <c r="BL42" i="288" s="1"/>
  <c r="BL51" i="288" s="1"/>
  <c r="BL61" i="287"/>
  <c r="BL62" i="287" s="1"/>
  <c r="BL67" i="287" s="1"/>
  <c r="BL68" i="287" s="1"/>
  <c r="BL49" i="288"/>
  <c r="BL96" i="287"/>
  <c r="BL56" i="287"/>
  <c r="BL57" i="287" s="1"/>
  <c r="BL66" i="287" s="1"/>
  <c r="BL82" i="287"/>
  <c r="BL69" i="287" l="1"/>
  <c r="BL36" i="265" s="1"/>
  <c r="BL97" i="287"/>
  <c r="BL91" i="287"/>
  <c r="BL92" i="287" s="1"/>
  <c r="CE16" i="280"/>
  <c r="CE18" i="280" s="1"/>
  <c r="BK70" i="280"/>
  <c r="BK51" i="280"/>
  <c r="BK52" i="280" s="1"/>
  <c r="BK40" i="280"/>
  <c r="BK41" i="280" s="1"/>
  <c r="BK14" i="286"/>
  <c r="BK16" i="286" s="1"/>
  <c r="BK18" i="286" s="1"/>
  <c r="BL35" i="265"/>
  <c r="BL16" i="265"/>
  <c r="BL98" i="287"/>
  <c r="BL28" i="286" s="1"/>
  <c r="BK60" i="288"/>
  <c r="BK62" i="288" s="1"/>
  <c r="BK64" i="288"/>
  <c r="BL37" i="265" l="1"/>
  <c r="BL42" i="265" s="1"/>
  <c r="BL47" i="265" s="1"/>
  <c r="BL50" i="265" s="1"/>
  <c r="W35" i="277"/>
  <c r="BK63" i="265"/>
  <c r="BK65" i="265" s="1"/>
  <c r="BK67" i="265" s="1"/>
  <c r="BK80" i="265" s="1"/>
  <c r="BL49" i="280"/>
  <c r="CE19" i="280"/>
  <c r="CE49" i="265" s="1"/>
  <c r="CE15" i="286"/>
  <c r="CE28" i="280"/>
  <c r="CE29" i="280" s="1"/>
  <c r="BK70" i="288"/>
  <c r="BK71" i="288" s="1"/>
  <c r="BL68" i="288" s="1"/>
  <c r="BK65" i="288"/>
  <c r="BK66" i="288" s="1"/>
  <c r="BK75" i="288" s="1"/>
  <c r="BK76" i="288" s="1"/>
  <c r="BK9" i="289" s="1"/>
  <c r="BK19" i="289" s="1"/>
  <c r="BL19" i="265"/>
  <c r="W16" i="277"/>
  <c r="W19" i="277" s="1"/>
  <c r="W22" i="277" s="1"/>
  <c r="BK27" i="288"/>
  <c r="BK28" i="288" s="1"/>
  <c r="BK31" i="288" s="1"/>
  <c r="BK32" i="288" s="1"/>
  <c r="BK35" i="288" s="1"/>
  <c r="BK74" i="265"/>
  <c r="BK75" i="265" s="1"/>
  <c r="BK81" i="265" s="1"/>
  <c r="BL38" i="280"/>
  <c r="BK24" i="265"/>
  <c r="BK52" i="265"/>
  <c r="BL70" i="265"/>
  <c r="BM90" i="287"/>
  <c r="CE73" i="265" l="1"/>
  <c r="CE26" i="288"/>
  <c r="CF26" i="280"/>
  <c r="BK82" i="265"/>
  <c r="BK83" i="265"/>
  <c r="BL50" i="280"/>
  <c r="BL63" i="280"/>
  <c r="X70" i="277"/>
  <c r="BK25" i="265"/>
  <c r="BM36" i="288"/>
  <c r="BM79" i="287"/>
  <c r="BM81" i="287" s="1"/>
  <c r="BK53" i="265"/>
  <c r="BL57" i="280"/>
  <c r="BL22" i="265"/>
  <c r="BL47" i="288"/>
  <c r="BL52" i="288" s="1"/>
  <c r="BL61" i="288"/>
  <c r="BL62" i="280"/>
  <c r="BL64" i="280" s="1"/>
  <c r="BL68" i="280" s="1"/>
  <c r="BL57" i="288" l="1"/>
  <c r="BL58" i="288" s="1"/>
  <c r="BL69" i="288" s="1"/>
  <c r="BL54" i="288"/>
  <c r="BL55" i="288" s="1"/>
  <c r="BL39" i="280"/>
  <c r="BL58" i="280"/>
  <c r="BL59" i="280"/>
  <c r="BL67" i="280" s="1"/>
  <c r="BL69" i="280" s="1"/>
  <c r="CF16" i="280"/>
  <c r="CF18" i="280" s="1"/>
  <c r="BM40" i="288"/>
  <c r="BM42" i="288" s="1"/>
  <c r="BM51" i="288" s="1"/>
  <c r="BM49" i="288"/>
  <c r="BM61" i="287"/>
  <c r="BM62" i="287" s="1"/>
  <c r="BM67" i="287" s="1"/>
  <c r="BM68" i="287" s="1"/>
  <c r="BM56" i="287"/>
  <c r="BM57" i="287" s="1"/>
  <c r="BM66" i="287" s="1"/>
  <c r="BM96" i="287"/>
  <c r="BM82" i="287"/>
  <c r="BM35" i="265" l="1"/>
  <c r="BM16" i="265"/>
  <c r="BM69" i="287"/>
  <c r="BM36" i="265" s="1"/>
  <c r="BM91" i="287"/>
  <c r="BM92" i="287" s="1"/>
  <c r="BM97" i="287"/>
  <c r="BM98" i="287" s="1"/>
  <c r="BM28" i="286" s="1"/>
  <c r="CF19" i="280"/>
  <c r="CF49" i="265" s="1"/>
  <c r="CF15" i="286"/>
  <c r="CF28" i="280"/>
  <c r="CF29" i="280" s="1"/>
  <c r="BL60" i="288"/>
  <c r="BL62" i="288" s="1"/>
  <c r="BL64" i="288"/>
  <c r="BL14" i="286"/>
  <c r="BL16" i="286" s="1"/>
  <c r="BL18" i="286" s="1"/>
  <c r="BL40" i="280"/>
  <c r="BL41" i="280" s="1"/>
  <c r="BL70" i="280"/>
  <c r="BL51" i="280"/>
  <c r="BL52" i="280" s="1"/>
  <c r="BL27" i="288" l="1"/>
  <c r="BL28" i="288" s="1"/>
  <c r="BL31" i="288" s="1"/>
  <c r="BL32" i="288" s="1"/>
  <c r="BL35" i="288" s="1"/>
  <c r="BL74" i="265"/>
  <c r="BM38" i="280"/>
  <c r="BM19" i="265"/>
  <c r="BL63" i="265"/>
  <c r="BM49" i="280"/>
  <c r="BL52" i="265"/>
  <c r="BL24" i="265"/>
  <c r="BL70" i="288"/>
  <c r="BL71" i="288" s="1"/>
  <c r="BM68" i="288" s="1"/>
  <c r="BL65" i="288"/>
  <c r="BL66" i="288" s="1"/>
  <c r="BL75" i="288" s="1"/>
  <c r="BL76" i="288" s="1"/>
  <c r="BL9" i="289" s="1"/>
  <c r="BL19" i="289" s="1"/>
  <c r="CF73" i="265"/>
  <c r="AC73" i="277" s="1"/>
  <c r="CF26" i="288"/>
  <c r="CG26" i="280"/>
  <c r="BM70" i="265"/>
  <c r="BN90" i="287"/>
  <c r="BM37" i="265"/>
  <c r="BM42" i="265" s="1"/>
  <c r="BM47" i="265" s="1"/>
  <c r="BM50" i="265" s="1"/>
  <c r="BM61" i="288" l="1"/>
  <c r="W51" i="277"/>
  <c r="BL53" i="265"/>
  <c r="X63" i="277"/>
  <c r="X65" i="277" s="1"/>
  <c r="X67" i="277" s="1"/>
  <c r="X80" i="277" s="1"/>
  <c r="BL65" i="265"/>
  <c r="BL67" i="265" s="1"/>
  <c r="BL80" i="265" s="1"/>
  <c r="X74" i="277"/>
  <c r="X75" i="277" s="1"/>
  <c r="X81" i="277" s="1"/>
  <c r="BL75" i="265"/>
  <c r="BL81" i="265" s="1"/>
  <c r="BM63" i="280"/>
  <c r="BM50" i="280"/>
  <c r="BN36" i="288"/>
  <c r="BN79" i="287"/>
  <c r="BN81" i="287" s="1"/>
  <c r="CG16" i="280"/>
  <c r="CG18" i="280" s="1"/>
  <c r="W24" i="277"/>
  <c r="W25" i="277" s="1"/>
  <c r="BL25" i="265"/>
  <c r="BM62" i="280"/>
  <c r="BM22" i="265"/>
  <c r="BM47" i="288"/>
  <c r="BM52" i="288" s="1"/>
  <c r="BM57" i="280"/>
  <c r="BM64" i="280" l="1"/>
  <c r="BM68" i="280" s="1"/>
  <c r="X83" i="277"/>
  <c r="X82" i="277"/>
  <c r="BM57" i="288"/>
  <c r="BM58" i="288" s="1"/>
  <c r="BM69" i="288" s="1"/>
  <c r="BM54" i="288"/>
  <c r="BM55" i="288" s="1"/>
  <c r="BN40" i="288"/>
  <c r="BN42" i="288" s="1"/>
  <c r="BN51" i="288" s="1"/>
  <c r="BN56" i="287"/>
  <c r="BN57" i="287" s="1"/>
  <c r="BN66" i="287" s="1"/>
  <c r="BN61" i="287"/>
  <c r="BN62" i="287" s="1"/>
  <c r="BN67" i="287" s="1"/>
  <c r="BN68" i="287" s="1"/>
  <c r="BN49" i="288"/>
  <c r="BN96" i="287"/>
  <c r="BN82" i="287"/>
  <c r="BL83" i="265"/>
  <c r="BL82" i="265"/>
  <c r="BM39" i="280"/>
  <c r="BM58" i="280"/>
  <c r="BM59" i="280" s="1"/>
  <c r="BM67" i="280" s="1"/>
  <c r="BM69" i="280" s="1"/>
  <c r="CG19" i="280"/>
  <c r="CG49" i="265" s="1"/>
  <c r="CG15" i="286"/>
  <c r="CG28" i="280"/>
  <c r="CG29" i="280" s="1"/>
  <c r="BN91" i="287" l="1"/>
  <c r="BN92" i="287" s="1"/>
  <c r="BN97" i="287"/>
  <c r="BN98" i="287" s="1"/>
  <c r="BN28" i="286" s="1"/>
  <c r="BN69" i="287"/>
  <c r="BN36" i="265" s="1"/>
  <c r="CG73" i="265"/>
  <c r="CG26" i="288"/>
  <c r="CH26" i="280"/>
  <c r="BM70" i="280"/>
  <c r="BM40" i="280"/>
  <c r="BM41" i="280" s="1"/>
  <c r="BM14" i="286"/>
  <c r="BM16" i="286" s="1"/>
  <c r="BM18" i="286" s="1"/>
  <c r="BM51" i="280"/>
  <c r="BM52" i="280" s="1"/>
  <c r="BN35" i="265"/>
  <c r="BN16" i="265"/>
  <c r="BM60" i="288"/>
  <c r="BM62" i="288" s="1"/>
  <c r="BM64" i="288"/>
  <c r="BM27" i="288" l="1"/>
  <c r="BM28" i="288" s="1"/>
  <c r="BM31" i="288" s="1"/>
  <c r="BM32" i="288" s="1"/>
  <c r="BM35" i="288" s="1"/>
  <c r="BM74" i="265"/>
  <c r="BM75" i="265" s="1"/>
  <c r="BM81" i="265" s="1"/>
  <c r="BN38" i="280"/>
  <c r="BN70" i="265"/>
  <c r="BO90" i="287"/>
  <c r="BN19" i="265"/>
  <c r="BM24" i="265"/>
  <c r="BM52" i="265"/>
  <c r="BM70" i="288"/>
  <c r="BM71" i="288" s="1"/>
  <c r="BN68" i="288" s="1"/>
  <c r="BM65" i="288"/>
  <c r="BM66" i="288" s="1"/>
  <c r="BM75" i="288" s="1"/>
  <c r="BM76" i="288" s="1"/>
  <c r="BM9" i="289" s="1"/>
  <c r="BM19" i="289" s="1"/>
  <c r="BN37" i="265"/>
  <c r="BN42" i="265" s="1"/>
  <c r="BN47" i="265" s="1"/>
  <c r="BN50" i="265" s="1"/>
  <c r="BM63" i="265"/>
  <c r="BM65" i="265" s="1"/>
  <c r="BM67" i="265" s="1"/>
  <c r="BM80" i="265" s="1"/>
  <c r="BN49" i="280"/>
  <c r="CH16" i="280"/>
  <c r="CH18" i="280" s="1"/>
  <c r="BN62" i="280" l="1"/>
  <c r="BM25" i="265"/>
  <c r="BN22" i="265"/>
  <c r="BN47" i="288"/>
  <c r="BN52" i="288" s="1"/>
  <c r="BO36" i="288"/>
  <c r="BO79" i="287"/>
  <c r="BO81" i="287" s="1"/>
  <c r="CH15" i="286"/>
  <c r="CH19" i="280"/>
  <c r="CH49" i="265" s="1"/>
  <c r="CH28" i="280"/>
  <c r="CH29" i="280" s="1"/>
  <c r="BM83" i="265"/>
  <c r="BM82" i="265"/>
  <c r="BN50" i="280"/>
  <c r="BN63" i="280"/>
  <c r="BN61" i="288"/>
  <c r="BM53" i="265"/>
  <c r="BN57" i="280"/>
  <c r="CH26" i="288" l="1"/>
  <c r="CH73" i="265"/>
  <c r="CI26" i="280"/>
  <c r="BO40" i="288"/>
  <c r="BO42" i="288" s="1"/>
  <c r="BO51" i="288" s="1"/>
  <c r="BO56" i="287"/>
  <c r="BO57" i="287" s="1"/>
  <c r="BO66" i="287" s="1"/>
  <c r="BO82" i="287"/>
  <c r="BO61" i="287"/>
  <c r="BO62" i="287" s="1"/>
  <c r="BO67" i="287" s="1"/>
  <c r="BO68" i="287" s="1"/>
  <c r="BO49" i="288"/>
  <c r="BO96" i="287"/>
  <c r="BN57" i="288"/>
  <c r="BN58" i="288" s="1"/>
  <c r="BN69" i="288" s="1"/>
  <c r="BN54" i="288"/>
  <c r="BN55" i="288" s="1"/>
  <c r="BN58" i="280"/>
  <c r="BN59" i="280" s="1"/>
  <c r="BN67" i="280" s="1"/>
  <c r="BN39" i="280"/>
  <c r="BN64" i="280"/>
  <c r="BN68" i="280" s="1"/>
  <c r="BN69" i="280" l="1"/>
  <c r="BN51" i="280" s="1"/>
  <c r="BN52" i="280" s="1"/>
  <c r="BN14" i="286"/>
  <c r="BN16" i="286" s="1"/>
  <c r="BN18" i="286" s="1"/>
  <c r="BN40" i="280"/>
  <c r="BN41" i="280" s="1"/>
  <c r="BO35" i="265"/>
  <c r="BO16" i="265"/>
  <c r="BN60" i="288"/>
  <c r="BN62" i="288" s="1"/>
  <c r="BN64" i="288"/>
  <c r="BO98" i="287"/>
  <c r="BO28" i="286" s="1"/>
  <c r="BO97" i="287"/>
  <c r="BO69" i="287"/>
  <c r="BO36" i="265" s="1"/>
  <c r="BO91" i="287"/>
  <c r="BO92" i="287" s="1"/>
  <c r="CI16" i="280"/>
  <c r="CI18" i="280" s="1"/>
  <c r="BN70" i="280" l="1"/>
  <c r="BN24" i="265" s="1"/>
  <c r="CI28" i="280"/>
  <c r="CI29" i="280" s="1"/>
  <c r="CI19" i="280"/>
  <c r="CI49" i="265" s="1"/>
  <c r="CI15" i="286"/>
  <c r="BO70" i="265"/>
  <c r="BP90" i="287"/>
  <c r="BN74" i="265"/>
  <c r="BN75" i="265" s="1"/>
  <c r="BN81" i="265" s="1"/>
  <c r="BN27" i="288"/>
  <c r="BN28" i="288" s="1"/>
  <c r="BN31" i="288" s="1"/>
  <c r="BN32" i="288" s="1"/>
  <c r="BN35" i="288" s="1"/>
  <c r="BO38" i="280"/>
  <c r="BO37" i="265"/>
  <c r="BO42" i="265" s="1"/>
  <c r="BO47" i="265" s="1"/>
  <c r="BO50" i="265" s="1"/>
  <c r="BN65" i="288"/>
  <c r="BN66" i="288" s="1"/>
  <c r="BN75" i="288" s="1"/>
  <c r="BN76" i="288" s="1"/>
  <c r="BN9" i="289" s="1"/>
  <c r="BN19" i="289" s="1"/>
  <c r="BN70" i="288"/>
  <c r="BN71" i="288" s="1"/>
  <c r="BO68" i="288" s="1"/>
  <c r="BO19" i="265"/>
  <c r="BN52" i="265"/>
  <c r="BN63" i="265"/>
  <c r="BN65" i="265" s="1"/>
  <c r="BN67" i="265" s="1"/>
  <c r="BN80" i="265" s="1"/>
  <c r="BO49" i="280"/>
  <c r="BN53" i="265" l="1"/>
  <c r="BO50" i="280"/>
  <c r="BO63" i="280"/>
  <c r="BO62" i="280"/>
  <c r="BO64" i="280" s="1"/>
  <c r="BO68" i="280" s="1"/>
  <c r="BO61" i="288"/>
  <c r="BN83" i="265"/>
  <c r="BN82" i="265"/>
  <c r="BN25" i="265"/>
  <c r="BO22" i="265"/>
  <c r="BO47" i="288"/>
  <c r="BO52" i="288" s="1"/>
  <c r="BO57" i="280"/>
  <c r="BP36" i="288"/>
  <c r="BP79" i="287"/>
  <c r="BP81" i="287" s="1"/>
  <c r="CI26" i="288"/>
  <c r="CI73" i="265"/>
  <c r="CJ26" i="280"/>
  <c r="BO39" i="280" l="1"/>
  <c r="BO58" i="280"/>
  <c r="BO59" i="280" s="1"/>
  <c r="BO67" i="280" s="1"/>
  <c r="BO69" i="280" s="1"/>
  <c r="CJ16" i="280"/>
  <c r="CJ18" i="280" s="1"/>
  <c r="BP40" i="288"/>
  <c r="BP42" i="288" s="1"/>
  <c r="BP51" i="288" s="1"/>
  <c r="BP96" i="287"/>
  <c r="BP61" i="287"/>
  <c r="BP62" i="287" s="1"/>
  <c r="BP67" i="287" s="1"/>
  <c r="BP68" i="287" s="1"/>
  <c r="BP49" i="288"/>
  <c r="BP56" i="287"/>
  <c r="BP57" i="287" s="1"/>
  <c r="BP66" i="287" s="1"/>
  <c r="BP82" i="287"/>
  <c r="BO57" i="288"/>
  <c r="BO58" i="288" s="1"/>
  <c r="BO69" i="288" s="1"/>
  <c r="BO54" i="288"/>
  <c r="BO55" i="288" s="1"/>
  <c r="BO70" i="280" l="1"/>
  <c r="BO40" i="280"/>
  <c r="BO14" i="286"/>
  <c r="BO16" i="286" s="1"/>
  <c r="BO18" i="286" s="1"/>
  <c r="BO51" i="280"/>
  <c r="BO52" i="280" s="1"/>
  <c r="BP91" i="287"/>
  <c r="BP92" i="287" s="1"/>
  <c r="BP69" i="287"/>
  <c r="BP36" i="265" s="1"/>
  <c r="BP97" i="287"/>
  <c r="BO41" i="280"/>
  <c r="BO60" i="288"/>
  <c r="BO62" i="288" s="1"/>
  <c r="BO64" i="288"/>
  <c r="BP35" i="265"/>
  <c r="BP16" i="265"/>
  <c r="BP98" i="287"/>
  <c r="BP28" i="286" s="1"/>
  <c r="CJ28" i="280"/>
  <c r="CJ29" i="280" s="1"/>
  <c r="CJ19" i="280"/>
  <c r="CJ49" i="265" s="1"/>
  <c r="CJ15" i="286"/>
  <c r="BP37" i="265" l="1"/>
  <c r="BP42" i="265" s="1"/>
  <c r="BP47" i="265" s="1"/>
  <c r="BP50" i="265" s="1"/>
  <c r="X35" i="277"/>
  <c r="BO70" i="288"/>
  <c r="BO71" i="288" s="1"/>
  <c r="BP68" i="288" s="1"/>
  <c r="BO65" i="288"/>
  <c r="BO66" i="288" s="1"/>
  <c r="BO75" i="288" s="1"/>
  <c r="BO76" i="288" s="1"/>
  <c r="BO9" i="289" s="1"/>
  <c r="BO19" i="289" s="1"/>
  <c r="BO74" i="265"/>
  <c r="BO75" i="265" s="1"/>
  <c r="BO81" i="265" s="1"/>
  <c r="BO27" i="288"/>
  <c r="BO28" i="288" s="1"/>
  <c r="BO31" i="288" s="1"/>
  <c r="BO32" i="288" s="1"/>
  <c r="BO35" i="288" s="1"/>
  <c r="BP38" i="280"/>
  <c r="BO63" i="265"/>
  <c r="BO65" i="265" s="1"/>
  <c r="BO67" i="265" s="1"/>
  <c r="BO80" i="265" s="1"/>
  <c r="BP49" i="280"/>
  <c r="CJ73" i="265"/>
  <c r="AD73" i="277" s="1"/>
  <c r="CJ26" i="288"/>
  <c r="CK26" i="280"/>
  <c r="BP19" i="265"/>
  <c r="X16" i="277"/>
  <c r="X19" i="277" s="1"/>
  <c r="X22" i="277" s="1"/>
  <c r="BP70" i="265"/>
  <c r="BQ90" i="287"/>
  <c r="BO52" i="265"/>
  <c r="BO24" i="265"/>
  <c r="CK16" i="280" l="1"/>
  <c r="CK18" i="280" s="1"/>
  <c r="BO53" i="265"/>
  <c r="Y70" i="277"/>
  <c r="BO82" i="265"/>
  <c r="BO83" i="265"/>
  <c r="BO25" i="265"/>
  <c r="BQ36" i="288"/>
  <c r="BQ79" i="287"/>
  <c r="BQ81" i="287" s="1"/>
  <c r="BP22" i="265"/>
  <c r="BP47" i="288"/>
  <c r="BP52" i="288" s="1"/>
  <c r="BP62" i="280"/>
  <c r="BP57" i="280"/>
  <c r="BP61" i="288"/>
  <c r="BP63" i="280"/>
  <c r="BP50" i="280"/>
  <c r="BP64" i="280" l="1"/>
  <c r="BP68" i="280" s="1"/>
  <c r="BP57" i="288"/>
  <c r="BP58" i="288" s="1"/>
  <c r="BP69" i="288" s="1"/>
  <c r="BP54" i="288"/>
  <c r="BP55" i="288" s="1"/>
  <c r="BQ40" i="288"/>
  <c r="BQ42" i="288" s="1"/>
  <c r="BQ51" i="288" s="1"/>
  <c r="BQ49" i="288"/>
  <c r="BQ56" i="287"/>
  <c r="BQ57" i="287" s="1"/>
  <c r="BQ66" i="287" s="1"/>
  <c r="BQ61" i="287"/>
  <c r="BQ62" i="287" s="1"/>
  <c r="BQ67" i="287" s="1"/>
  <c r="BQ68" i="287" s="1"/>
  <c r="BQ96" i="287"/>
  <c r="BQ82" i="287"/>
  <c r="BP39" i="280"/>
  <c r="BP58" i="280"/>
  <c r="BP59" i="280" s="1"/>
  <c r="BP67" i="280" s="1"/>
  <c r="BP69" i="280" s="1"/>
  <c r="CK19" i="280"/>
  <c r="CK49" i="265" s="1"/>
  <c r="CK15" i="286"/>
  <c r="CK28" i="280"/>
  <c r="CK29" i="280" s="1"/>
  <c r="BP14" i="286" l="1"/>
  <c r="BP16" i="286" s="1"/>
  <c r="BP18" i="286" s="1"/>
  <c r="BP40" i="280"/>
  <c r="BP51" i="280"/>
  <c r="BP52" i="280" s="1"/>
  <c r="BP70" i="280"/>
  <c r="BP41" i="280"/>
  <c r="CK26" i="288"/>
  <c r="CK73" i="265"/>
  <c r="CL26" i="280"/>
  <c r="BQ35" i="265"/>
  <c r="BQ16" i="265"/>
  <c r="BQ69" i="287"/>
  <c r="BQ36" i="265" s="1"/>
  <c r="BQ91" i="287"/>
  <c r="BQ92" i="287" s="1"/>
  <c r="BQ97" i="287"/>
  <c r="BQ98" i="287" s="1"/>
  <c r="BQ28" i="286" s="1"/>
  <c r="BP60" i="288"/>
  <c r="BP62" i="288" s="1"/>
  <c r="BP64" i="288"/>
  <c r="BQ70" i="265" l="1"/>
  <c r="BR90" i="287"/>
  <c r="BQ19" i="265"/>
  <c r="BQ37" i="265"/>
  <c r="BQ42" i="265" s="1"/>
  <c r="BQ47" i="265" s="1"/>
  <c r="BQ50" i="265" s="1"/>
  <c r="BP74" i="265"/>
  <c r="BP27" i="288"/>
  <c r="BP28" i="288" s="1"/>
  <c r="BP31" i="288" s="1"/>
  <c r="BP32" i="288" s="1"/>
  <c r="BP35" i="288" s="1"/>
  <c r="BQ38" i="280"/>
  <c r="BP52" i="265"/>
  <c r="BP24" i="265"/>
  <c r="BP65" i="288"/>
  <c r="BP66" i="288" s="1"/>
  <c r="BP75" i="288" s="1"/>
  <c r="BP76" i="288" s="1"/>
  <c r="BP9" i="289" s="1"/>
  <c r="BP19" i="289" s="1"/>
  <c r="BP70" i="288"/>
  <c r="BP71" i="288" s="1"/>
  <c r="BQ68" i="288" s="1"/>
  <c r="CL16" i="280"/>
  <c r="CL18" i="280" s="1"/>
  <c r="BP63" i="265"/>
  <c r="BQ49" i="280"/>
  <c r="CL28" i="280" l="1"/>
  <c r="CL29" i="280" s="1"/>
  <c r="CL19" i="280"/>
  <c r="CL49" i="265" s="1"/>
  <c r="CL15" i="286"/>
  <c r="X51" i="277"/>
  <c r="BP53" i="265"/>
  <c r="BQ50" i="280"/>
  <c r="BQ63" i="280"/>
  <c r="BQ62" i="280"/>
  <c r="BQ61" i="288"/>
  <c r="X24" i="277"/>
  <c r="X25" i="277" s="1"/>
  <c r="BP25" i="265"/>
  <c r="BQ57" i="280"/>
  <c r="Y74" i="277"/>
  <c r="Y75" i="277" s="1"/>
  <c r="Y81" i="277" s="1"/>
  <c r="BP75" i="265"/>
  <c r="BP81" i="265" s="1"/>
  <c r="BQ22" i="265"/>
  <c r="BQ47" i="288"/>
  <c r="BQ52" i="288" s="1"/>
  <c r="BR36" i="288"/>
  <c r="BR79" i="287"/>
  <c r="BR81" i="287" s="1"/>
  <c r="Y63" i="277"/>
  <c r="Y65" i="277" s="1"/>
  <c r="Y67" i="277" s="1"/>
  <c r="Y80" i="277" s="1"/>
  <c r="BP65" i="265"/>
  <c r="BP67" i="265" s="1"/>
  <c r="BP80" i="265" s="1"/>
  <c r="Y82" i="277" l="1"/>
  <c r="Y83" i="277"/>
  <c r="BQ57" i="288"/>
  <c r="BQ58" i="288" s="1"/>
  <c r="BQ69" i="288" s="1"/>
  <c r="BQ54" i="288"/>
  <c r="BQ55" i="288" s="1"/>
  <c r="BP83" i="265"/>
  <c r="BP82" i="265"/>
  <c r="BR40" i="288"/>
  <c r="BR42" i="288" s="1"/>
  <c r="BR51" i="288" s="1"/>
  <c r="BR61" i="287"/>
  <c r="BR62" i="287" s="1"/>
  <c r="BR67" i="287" s="1"/>
  <c r="BR68" i="287" s="1"/>
  <c r="BR49" i="288"/>
  <c r="BR96" i="287"/>
  <c r="BR56" i="287"/>
  <c r="BR57" i="287" s="1"/>
  <c r="BR66" i="287" s="1"/>
  <c r="BR82" i="287"/>
  <c r="BQ58" i="280"/>
  <c r="BQ59" i="280" s="1"/>
  <c r="BQ67" i="280" s="1"/>
  <c r="BQ39" i="280"/>
  <c r="BQ64" i="280"/>
  <c r="BQ68" i="280" s="1"/>
  <c r="CL26" i="288"/>
  <c r="CL73" i="265"/>
  <c r="CM26" i="280"/>
  <c r="BQ69" i="280" l="1"/>
  <c r="BQ40" i="280" s="1"/>
  <c r="BQ41" i="280" s="1"/>
  <c r="BQ14" i="286"/>
  <c r="BQ16" i="286" s="1"/>
  <c r="BQ18" i="286" s="1"/>
  <c r="BQ70" i="280"/>
  <c r="BR35" i="265"/>
  <c r="BR16" i="265"/>
  <c r="BR69" i="287"/>
  <c r="BR36" i="265" s="1"/>
  <c r="BR97" i="287"/>
  <c r="BR98" i="287" s="1"/>
  <c r="BR28" i="286" s="1"/>
  <c r="BR91" i="287"/>
  <c r="BR92" i="287" s="1"/>
  <c r="BQ60" i="288"/>
  <c r="BQ62" i="288" s="1"/>
  <c r="BQ64" i="288"/>
  <c r="CM16" i="280"/>
  <c r="CM18" i="280" s="1"/>
  <c r="BQ51" i="280" l="1"/>
  <c r="BQ52" i="280" s="1"/>
  <c r="CM28" i="280"/>
  <c r="CM29" i="280" s="1"/>
  <c r="CM15" i="286"/>
  <c r="CM19" i="280"/>
  <c r="CM49" i="265" s="1"/>
  <c r="BQ65" i="288"/>
  <c r="BQ70" i="288"/>
  <c r="BQ71" i="288" s="1"/>
  <c r="BR68" i="288" s="1"/>
  <c r="BR70" i="265"/>
  <c r="BS90" i="287"/>
  <c r="BQ66" i="288"/>
  <c r="BQ75" i="288" s="1"/>
  <c r="BQ76" i="288" s="1"/>
  <c r="BQ9" i="289" s="1"/>
  <c r="BQ19" i="289" s="1"/>
  <c r="BQ74" i="265"/>
  <c r="BQ75" i="265" s="1"/>
  <c r="BQ81" i="265" s="1"/>
  <c r="BQ27" i="288"/>
  <c r="BQ28" i="288" s="1"/>
  <c r="BQ31" i="288" s="1"/>
  <c r="BQ32" i="288" s="1"/>
  <c r="BQ35" i="288" s="1"/>
  <c r="BR38" i="280"/>
  <c r="BR37" i="265"/>
  <c r="BR42" i="265" s="1"/>
  <c r="BR47" i="265" s="1"/>
  <c r="BR50" i="265" s="1"/>
  <c r="BQ24" i="265"/>
  <c r="BQ52" i="265"/>
  <c r="BR19" i="265"/>
  <c r="BQ63" i="265"/>
  <c r="BQ65" i="265" s="1"/>
  <c r="BQ67" i="265" s="1"/>
  <c r="BQ80" i="265" s="1"/>
  <c r="BR49" i="280"/>
  <c r="BQ83" i="265" l="1"/>
  <c r="BQ82" i="265"/>
  <c r="BR22" i="265"/>
  <c r="BR47" i="288"/>
  <c r="BR52" i="288" s="1"/>
  <c r="BQ53" i="265"/>
  <c r="BR62" i="280"/>
  <c r="BQ25" i="265"/>
  <c r="BR63" i="280"/>
  <c r="BR50" i="280"/>
  <c r="BR57" i="280"/>
  <c r="BS36" i="288"/>
  <c r="BS79" i="287"/>
  <c r="BS81" i="287" s="1"/>
  <c r="BR61" i="288"/>
  <c r="CM26" i="288"/>
  <c r="CM73" i="265"/>
  <c r="CN26" i="280"/>
  <c r="BS40" i="288" l="1"/>
  <c r="BS42" i="288" s="1"/>
  <c r="BS51" i="288" s="1"/>
  <c r="BS96" i="287"/>
  <c r="BS56" i="287"/>
  <c r="BS57" i="287" s="1"/>
  <c r="BS66" i="287" s="1"/>
  <c r="BS61" i="287"/>
  <c r="BS62" i="287" s="1"/>
  <c r="BS67" i="287" s="1"/>
  <c r="BS68" i="287" s="1"/>
  <c r="BS49" i="288"/>
  <c r="BS82" i="287"/>
  <c r="BR57" i="288"/>
  <c r="BR58" i="288" s="1"/>
  <c r="BR69" i="288" s="1"/>
  <c r="BR54" i="288"/>
  <c r="BR55" i="288" s="1"/>
  <c r="CN16" i="280"/>
  <c r="CN18" i="280" s="1"/>
  <c r="BR64" i="280"/>
  <c r="BR68" i="280" s="1"/>
  <c r="BR39" i="280"/>
  <c r="BR58" i="280"/>
  <c r="BR59" i="280" s="1"/>
  <c r="BR67" i="280" s="1"/>
  <c r="BR69" i="280" s="1"/>
  <c r="BR51" i="280" l="1"/>
  <c r="BR52" i="280" s="1"/>
  <c r="BR70" i="280"/>
  <c r="BR40" i="280"/>
  <c r="BR14" i="286"/>
  <c r="BR16" i="286" s="1"/>
  <c r="BR18" i="286" s="1"/>
  <c r="BR41" i="280"/>
  <c r="BR60" i="288"/>
  <c r="BR62" i="288" s="1"/>
  <c r="BR64" i="288"/>
  <c r="BS35" i="265"/>
  <c r="BS16" i="265"/>
  <c r="CN15" i="286"/>
  <c r="CN28" i="280"/>
  <c r="CN29" i="280" s="1"/>
  <c r="CN19" i="280"/>
  <c r="CN49" i="265" s="1"/>
  <c r="BS69" i="287"/>
  <c r="BS36" i="265" s="1"/>
  <c r="BS91" i="287"/>
  <c r="BS92" i="287" s="1"/>
  <c r="BS97" i="287"/>
  <c r="BS98" i="287" s="1"/>
  <c r="BS28" i="286" s="1"/>
  <c r="BS37" i="265" l="1"/>
  <c r="BS42" i="265" s="1"/>
  <c r="BS47" i="265" s="1"/>
  <c r="BS50" i="265" s="1"/>
  <c r="BR65" i="288"/>
  <c r="BR70" i="288"/>
  <c r="BR71" i="288" s="1"/>
  <c r="BS68" i="288" s="1"/>
  <c r="BR52" i="265"/>
  <c r="BR24" i="265"/>
  <c r="BS70" i="265"/>
  <c r="BT90" i="287"/>
  <c r="CN73" i="265"/>
  <c r="AE73" i="277" s="1"/>
  <c r="CN26" i="288"/>
  <c r="CO26" i="280"/>
  <c r="BS19" i="265"/>
  <c r="BR66" i="288"/>
  <c r="BR75" i="288" s="1"/>
  <c r="BR76" i="288" s="1"/>
  <c r="BR9" i="289" s="1"/>
  <c r="BR19" i="289" s="1"/>
  <c r="BR27" i="288"/>
  <c r="BR28" i="288" s="1"/>
  <c r="BR31" i="288" s="1"/>
  <c r="BR32" i="288" s="1"/>
  <c r="BR35" i="288" s="1"/>
  <c r="BR74" i="265"/>
  <c r="BR75" i="265" s="1"/>
  <c r="BR81" i="265" s="1"/>
  <c r="BS38" i="280"/>
  <c r="BR63" i="265"/>
  <c r="BR65" i="265" s="1"/>
  <c r="BR67" i="265" s="1"/>
  <c r="BR80" i="265" s="1"/>
  <c r="BS49" i="280"/>
  <c r="BS62" i="280" l="1"/>
  <c r="BS57" i="280"/>
  <c r="CO16" i="280"/>
  <c r="CO18" i="280" s="1"/>
  <c r="BR53" i="265"/>
  <c r="BS50" i="280"/>
  <c r="BS63" i="280"/>
  <c r="BR83" i="265"/>
  <c r="BR82" i="265"/>
  <c r="BS22" i="265"/>
  <c r="BS47" i="288"/>
  <c r="BS52" i="288" s="1"/>
  <c r="BT36" i="288"/>
  <c r="BT79" i="287"/>
  <c r="BT81" i="287" s="1"/>
  <c r="BR25" i="265"/>
  <c r="BS61" i="288"/>
  <c r="BS57" i="288" l="1"/>
  <c r="BS58" i="288" s="1"/>
  <c r="BS69" i="288" s="1"/>
  <c r="BS54" i="288"/>
  <c r="BS55" i="288" s="1"/>
  <c r="BT40" i="288"/>
  <c r="BT42" i="288" s="1"/>
  <c r="BT51" i="288" s="1"/>
  <c r="BT96" i="287"/>
  <c r="BT61" i="287"/>
  <c r="BT62" i="287" s="1"/>
  <c r="BT67" i="287" s="1"/>
  <c r="BT68" i="287" s="1"/>
  <c r="BT82" i="287"/>
  <c r="BT49" i="288"/>
  <c r="BT56" i="287"/>
  <c r="BT57" i="287" s="1"/>
  <c r="BT66" i="287" s="1"/>
  <c r="BS58" i="280"/>
  <c r="BS59" i="280" s="1"/>
  <c r="BS67" i="280" s="1"/>
  <c r="BS69" i="280" s="1"/>
  <c r="BS39" i="280"/>
  <c r="CO28" i="280"/>
  <c r="CO29" i="280" s="1"/>
  <c r="CO19" i="280"/>
  <c r="CO49" i="265" s="1"/>
  <c r="CO15" i="286"/>
  <c r="BS64" i="280"/>
  <c r="BS68" i="280" s="1"/>
  <c r="BT69" i="287" l="1"/>
  <c r="BT36" i="265" s="1"/>
  <c r="BT91" i="287"/>
  <c r="BT92" i="287" s="1"/>
  <c r="BT97" i="287"/>
  <c r="BT98" i="287" s="1"/>
  <c r="BT28" i="286" s="1"/>
  <c r="BS70" i="280"/>
  <c r="BS51" i="280"/>
  <c r="BS52" i="280" s="1"/>
  <c r="BS40" i="280"/>
  <c r="BS14" i="286"/>
  <c r="BS16" i="286" s="1"/>
  <c r="BS18" i="286" s="1"/>
  <c r="CO26" i="288"/>
  <c r="CO73" i="265"/>
  <c r="CP26" i="280"/>
  <c r="BS41" i="280"/>
  <c r="BT35" i="265"/>
  <c r="BT16" i="265"/>
  <c r="BS60" i="288"/>
  <c r="BS62" i="288" s="1"/>
  <c r="BS64" i="288"/>
  <c r="BS65" i="288" l="1"/>
  <c r="BS70" i="288"/>
  <c r="BS71" i="288" s="1"/>
  <c r="BT68" i="288" s="1"/>
  <c r="BS27" i="288"/>
  <c r="BS28" i="288" s="1"/>
  <c r="BS31" i="288" s="1"/>
  <c r="BS32" i="288" s="1"/>
  <c r="BS35" i="288" s="1"/>
  <c r="BS74" i="265"/>
  <c r="BS75" i="265" s="1"/>
  <c r="BS81" i="265" s="1"/>
  <c r="BT38" i="280"/>
  <c r="BS63" i="265"/>
  <c r="BS65" i="265" s="1"/>
  <c r="BS67" i="265" s="1"/>
  <c r="BS80" i="265" s="1"/>
  <c r="BT49" i="280"/>
  <c r="BT70" i="265"/>
  <c r="BU90" i="287"/>
  <c r="BS66" i="288"/>
  <c r="BS75" i="288" s="1"/>
  <c r="BS76" i="288" s="1"/>
  <c r="BS9" i="289" s="1"/>
  <c r="BS19" i="289" s="1"/>
  <c r="BT37" i="265"/>
  <c r="BT42" i="265" s="1"/>
  <c r="BT47" i="265" s="1"/>
  <c r="BT50" i="265" s="1"/>
  <c r="Y35" i="277"/>
  <c r="CP16" i="280"/>
  <c r="CP18" i="280" s="1"/>
  <c r="BS52" i="265"/>
  <c r="BS24" i="265"/>
  <c r="BT19" i="265"/>
  <c r="Y16" i="277"/>
  <c r="Y19" i="277" s="1"/>
  <c r="Y22" i="277" s="1"/>
  <c r="BT22" i="265" l="1"/>
  <c r="BT47" i="288"/>
  <c r="BT52" i="288" s="1"/>
  <c r="BS53" i="265"/>
  <c r="Z70" i="277"/>
  <c r="BS83" i="265"/>
  <c r="BS82" i="265"/>
  <c r="BT61" i="288"/>
  <c r="BS25" i="265"/>
  <c r="CP19" i="280"/>
  <c r="CP49" i="265" s="1"/>
  <c r="CP15" i="286"/>
  <c r="CP28" i="280"/>
  <c r="CP29" i="280" s="1"/>
  <c r="BT63" i="280"/>
  <c r="BT50" i="280"/>
  <c r="BU36" i="288"/>
  <c r="BU79" i="287"/>
  <c r="BU81" i="287" s="1"/>
  <c r="BT62" i="280"/>
  <c r="BT64" i="280" s="1"/>
  <c r="BT68" i="280" s="1"/>
  <c r="BT57" i="280"/>
  <c r="BU40" i="288" l="1"/>
  <c r="BU42" i="288" s="1"/>
  <c r="BU51" i="288" s="1"/>
  <c r="BU49" i="288"/>
  <c r="BU61" i="287"/>
  <c r="BU62" i="287" s="1"/>
  <c r="BU67" i="287" s="1"/>
  <c r="BU68" i="287" s="1"/>
  <c r="BU56" i="287"/>
  <c r="BU57" i="287" s="1"/>
  <c r="BU66" i="287" s="1"/>
  <c r="BU96" i="287"/>
  <c r="BU82" i="287"/>
  <c r="BT57" i="288"/>
  <c r="BT58" i="288" s="1"/>
  <c r="BT69" i="288" s="1"/>
  <c r="BT54" i="288"/>
  <c r="BT55" i="288" s="1"/>
  <c r="CP26" i="288"/>
  <c r="CP73" i="265"/>
  <c r="CQ26" i="280"/>
  <c r="BT39" i="280"/>
  <c r="BT58" i="280"/>
  <c r="BT59" i="280" s="1"/>
  <c r="BT67" i="280" s="1"/>
  <c r="BT69" i="280" s="1"/>
  <c r="BT70" i="280" l="1"/>
  <c r="BT40" i="280"/>
  <c r="BT14" i="286"/>
  <c r="BT16" i="286" s="1"/>
  <c r="BT18" i="286" s="1"/>
  <c r="BT51" i="280"/>
  <c r="BT52" i="280" s="1"/>
  <c r="BT41" i="280"/>
  <c r="CQ16" i="280"/>
  <c r="CQ18" i="280" s="1"/>
  <c r="BT60" i="288"/>
  <c r="BT62" i="288" s="1"/>
  <c r="BT64" i="288"/>
  <c r="BU35" i="265"/>
  <c r="BU16" i="265"/>
  <c r="BU91" i="287"/>
  <c r="BU92" i="287" s="1"/>
  <c r="BU97" i="287"/>
  <c r="BU98" i="287" s="1"/>
  <c r="BU28" i="286" s="1"/>
  <c r="BU69" i="287"/>
  <c r="BU36" i="265" s="1"/>
  <c r="BU37" i="265" l="1"/>
  <c r="BU42" i="265" s="1"/>
  <c r="BU47" i="265" s="1"/>
  <c r="BU50" i="265" s="1"/>
  <c r="BT70" i="288"/>
  <c r="BT71" i="288" s="1"/>
  <c r="BU68" i="288" s="1"/>
  <c r="BT65" i="288"/>
  <c r="CQ19" i="280"/>
  <c r="CQ49" i="265" s="1"/>
  <c r="CQ15" i="286"/>
  <c r="CQ28" i="280"/>
  <c r="CQ29" i="280" s="1"/>
  <c r="BT63" i="265"/>
  <c r="BU49" i="280"/>
  <c r="BU70" i="265"/>
  <c r="BV90" i="287"/>
  <c r="BU19" i="265"/>
  <c r="BT66" i="288"/>
  <c r="BT75" i="288" s="1"/>
  <c r="BT76" i="288" s="1"/>
  <c r="BT9" i="289" s="1"/>
  <c r="BT19" i="289" s="1"/>
  <c r="BT27" i="288"/>
  <c r="BT28" i="288" s="1"/>
  <c r="BT31" i="288" s="1"/>
  <c r="BT32" i="288" s="1"/>
  <c r="BT35" i="288" s="1"/>
  <c r="BT74" i="265"/>
  <c r="BU38" i="280"/>
  <c r="BT24" i="265"/>
  <c r="BT52" i="265"/>
  <c r="Y24" i="277" l="1"/>
  <c r="Y25" i="277" s="1"/>
  <c r="BT25" i="265"/>
  <c r="Z74" i="277"/>
  <c r="Z75" i="277" s="1"/>
  <c r="Z81" i="277" s="1"/>
  <c r="BT75" i="265"/>
  <c r="BT81" i="265" s="1"/>
  <c r="Y51" i="277"/>
  <c r="BT53" i="265"/>
  <c r="BU57" i="280"/>
  <c r="BU22" i="265"/>
  <c r="BU47" i="288"/>
  <c r="BU52" i="288" s="1"/>
  <c r="BV36" i="288"/>
  <c r="BV79" i="287"/>
  <c r="BV81" i="287" s="1"/>
  <c r="BU62" i="280"/>
  <c r="CQ73" i="265"/>
  <c r="CQ26" i="288"/>
  <c r="CR26" i="280"/>
  <c r="BU61" i="288"/>
  <c r="BT65" i="265"/>
  <c r="BT67" i="265" s="1"/>
  <c r="BT80" i="265" s="1"/>
  <c r="Z63" i="277"/>
  <c r="Z65" i="277" s="1"/>
  <c r="Z67" i="277" s="1"/>
  <c r="Z80" i="277" s="1"/>
  <c r="BU50" i="280"/>
  <c r="BU63" i="280"/>
  <c r="BV40" i="288" l="1"/>
  <c r="BV42" i="288" s="1"/>
  <c r="BV51" i="288" s="1"/>
  <c r="BV56" i="287"/>
  <c r="BV57" i="287" s="1"/>
  <c r="BV66" i="287" s="1"/>
  <c r="BV49" i="288"/>
  <c r="BV96" i="287"/>
  <c r="BV61" i="287"/>
  <c r="BV62" i="287" s="1"/>
  <c r="BV67" i="287" s="1"/>
  <c r="BV68" i="287" s="1"/>
  <c r="BV82" i="287"/>
  <c r="BU58" i="280"/>
  <c r="BU39" i="280"/>
  <c r="Z82" i="277"/>
  <c r="Z83" i="277"/>
  <c r="CR16" i="280"/>
  <c r="CR18" i="280" s="1"/>
  <c r="BU64" i="280"/>
  <c r="BU68" i="280" s="1"/>
  <c r="BU57" i="288"/>
  <c r="BU58" i="288" s="1"/>
  <c r="BU69" i="288" s="1"/>
  <c r="BU54" i="288"/>
  <c r="BU55" i="288" s="1"/>
  <c r="BT82" i="265"/>
  <c r="BT83" i="265"/>
  <c r="BU59" i="280"/>
  <c r="BU67" i="280" s="1"/>
  <c r="BU69" i="280" s="1"/>
  <c r="BU40" i="280" l="1"/>
  <c r="BU41" i="280" s="1"/>
  <c r="BU51" i="280"/>
  <c r="BU52" i="280" s="1"/>
  <c r="BU14" i="286"/>
  <c r="BU16" i="286" s="1"/>
  <c r="BU18" i="286" s="1"/>
  <c r="BU70" i="280"/>
  <c r="BU60" i="288"/>
  <c r="BU62" i="288" s="1"/>
  <c r="BU64" i="288"/>
  <c r="CR28" i="280"/>
  <c r="CR29" i="280" s="1"/>
  <c r="CR15" i="286"/>
  <c r="CR19" i="280"/>
  <c r="CR49" i="265" s="1"/>
  <c r="BV35" i="265"/>
  <c r="BV16" i="265"/>
  <c r="BV69" i="287"/>
  <c r="BV36" i="265" s="1"/>
  <c r="BV97" i="287"/>
  <c r="BV98" i="287" s="1"/>
  <c r="BV28" i="286" s="1"/>
  <c r="BV91" i="287"/>
  <c r="BV92" i="287" s="1"/>
  <c r="BV70" i="265" l="1"/>
  <c r="BW90" i="287"/>
  <c r="BV19" i="265"/>
  <c r="BU27" i="288"/>
  <c r="BU28" i="288" s="1"/>
  <c r="BU31" i="288" s="1"/>
  <c r="BU32" i="288" s="1"/>
  <c r="BU35" i="288" s="1"/>
  <c r="BU74" i="265"/>
  <c r="BU75" i="265" s="1"/>
  <c r="BU81" i="265" s="1"/>
  <c r="BV38" i="280"/>
  <c r="BV37" i="265"/>
  <c r="BV42" i="265" s="1"/>
  <c r="BV47" i="265" s="1"/>
  <c r="BV50" i="265" s="1"/>
  <c r="BU52" i="265"/>
  <c r="BU24" i="265"/>
  <c r="BU63" i="265"/>
  <c r="BU65" i="265" s="1"/>
  <c r="BU67" i="265" s="1"/>
  <c r="BU80" i="265" s="1"/>
  <c r="BV49" i="280"/>
  <c r="CR26" i="288"/>
  <c r="CR73" i="265"/>
  <c r="AF73" i="277" s="1"/>
  <c r="CS26" i="280"/>
  <c r="BU70" i="288"/>
  <c r="BU71" i="288" s="1"/>
  <c r="BV68" i="288" s="1"/>
  <c r="BU65" i="288"/>
  <c r="BU66" i="288" s="1"/>
  <c r="BU75" i="288" s="1"/>
  <c r="BU76" i="288" s="1"/>
  <c r="BU9" i="289" s="1"/>
  <c r="BU19" i="289" s="1"/>
  <c r="CS16" i="280" l="1"/>
  <c r="CS18" i="280" s="1"/>
  <c r="BV62" i="280"/>
  <c r="BU25" i="265"/>
  <c r="BV63" i="280"/>
  <c r="BV50" i="280"/>
  <c r="BW36" i="288"/>
  <c r="BW79" i="287"/>
  <c r="BW81" i="287" s="1"/>
  <c r="BV61" i="288"/>
  <c r="BU82" i="265"/>
  <c r="BU83" i="265"/>
  <c r="BU53" i="265"/>
  <c r="BV57" i="280"/>
  <c r="BV22" i="265"/>
  <c r="BV47" i="288"/>
  <c r="BV52" i="288" s="1"/>
  <c r="BV64" i="280" l="1"/>
  <c r="BV68" i="280" s="1"/>
  <c r="CS28" i="280"/>
  <c r="CS29" i="280" s="1"/>
  <c r="CS15" i="286"/>
  <c r="CS19" i="280"/>
  <c r="CS49" i="265" s="1"/>
  <c r="BV39" i="280"/>
  <c r="BV58" i="280"/>
  <c r="BV59" i="280"/>
  <c r="BV67" i="280" s="1"/>
  <c r="BV69" i="280" s="1"/>
  <c r="BW40" i="288"/>
  <c r="BW42" i="288" s="1"/>
  <c r="BW51" i="288" s="1"/>
  <c r="BW96" i="287"/>
  <c r="BW49" i="288"/>
  <c r="BW61" i="287"/>
  <c r="BW62" i="287" s="1"/>
  <c r="BW67" i="287" s="1"/>
  <c r="BW68" i="287" s="1"/>
  <c r="BW56" i="287"/>
  <c r="BW57" i="287" s="1"/>
  <c r="BW66" i="287" s="1"/>
  <c r="BW82" i="287"/>
  <c r="BV57" i="288"/>
  <c r="BV58" i="288" s="1"/>
  <c r="BV69" i="288" s="1"/>
  <c r="BV54" i="288"/>
  <c r="BV55" i="288" s="1"/>
  <c r="BW69" i="287" l="1"/>
  <c r="BW36" i="265" s="1"/>
  <c r="BW91" i="287"/>
  <c r="BW92" i="287" s="1"/>
  <c r="BW97" i="287"/>
  <c r="BW98" i="287" s="1"/>
  <c r="BW28" i="286" s="1"/>
  <c r="BV51" i="280"/>
  <c r="BV52" i="280" s="1"/>
  <c r="BV14" i="286"/>
  <c r="BV16" i="286" s="1"/>
  <c r="BV18" i="286" s="1"/>
  <c r="BV70" i="280"/>
  <c r="BV40" i="280"/>
  <c r="BV41" i="280"/>
  <c r="BV60" i="288"/>
  <c r="BV62" i="288" s="1"/>
  <c r="BV64" i="288"/>
  <c r="BW35" i="265"/>
  <c r="BW16" i="265"/>
  <c r="CS26" i="288"/>
  <c r="CS73" i="265"/>
  <c r="CT26" i="280"/>
  <c r="BV70" i="288" l="1"/>
  <c r="BV71" i="288" s="1"/>
  <c r="BW68" i="288" s="1"/>
  <c r="BV65" i="288"/>
  <c r="BV74" i="265"/>
  <c r="BV75" i="265" s="1"/>
  <c r="BV81" i="265" s="1"/>
  <c r="BV27" i="288"/>
  <c r="BV28" i="288" s="1"/>
  <c r="BV31" i="288" s="1"/>
  <c r="BV32" i="288" s="1"/>
  <c r="BV35" i="288" s="1"/>
  <c r="BW38" i="280"/>
  <c r="BV52" i="265"/>
  <c r="BV24" i="265"/>
  <c r="BV63" i="265"/>
  <c r="BV65" i="265" s="1"/>
  <c r="BV67" i="265" s="1"/>
  <c r="BV80" i="265" s="1"/>
  <c r="BW49" i="280"/>
  <c r="CT16" i="280"/>
  <c r="CT18" i="280" s="1"/>
  <c r="BW19" i="265"/>
  <c r="BV66" i="288"/>
  <c r="BV75" i="288" s="1"/>
  <c r="BV76" i="288" s="1"/>
  <c r="BV9" i="289" s="1"/>
  <c r="BV19" i="289" s="1"/>
  <c r="BW70" i="265"/>
  <c r="BX90" i="287"/>
  <c r="BW37" i="265"/>
  <c r="BW42" i="265" s="1"/>
  <c r="BW47" i="265" s="1"/>
  <c r="BW50" i="265" s="1"/>
  <c r="BW50" i="280" l="1"/>
  <c r="BW63" i="280"/>
  <c r="CT19" i="280"/>
  <c r="CT49" i="265" s="1"/>
  <c r="CT15" i="286"/>
  <c r="CT28" i="280"/>
  <c r="CT29" i="280" s="1"/>
  <c r="BV82" i="265"/>
  <c r="BV83" i="265"/>
  <c r="BV53" i="265"/>
  <c r="BX36" i="288"/>
  <c r="BX79" i="287"/>
  <c r="BX81" i="287" s="1"/>
  <c r="BW22" i="265"/>
  <c r="BW47" i="288"/>
  <c r="BW52" i="288" s="1"/>
  <c r="BW62" i="280"/>
  <c r="BW64" i="280" s="1"/>
  <c r="BW68" i="280" s="1"/>
  <c r="BV25" i="265"/>
  <c r="BW57" i="280"/>
  <c r="BW61" i="288"/>
  <c r="BW58" i="280" l="1"/>
  <c r="BW39" i="280"/>
  <c r="CT73" i="265"/>
  <c r="CT26" i="288"/>
  <c r="CU26" i="280"/>
  <c r="BW57" i="288"/>
  <c r="BW58" i="288" s="1"/>
  <c r="BW69" i="288" s="1"/>
  <c r="BW54" i="288"/>
  <c r="BW55" i="288" s="1"/>
  <c r="BW59" i="280"/>
  <c r="BW67" i="280" s="1"/>
  <c r="BW69" i="280" s="1"/>
  <c r="BX40" i="288"/>
  <c r="BX42" i="288" s="1"/>
  <c r="BX51" i="288" s="1"/>
  <c r="BX56" i="287"/>
  <c r="BX57" i="287" s="1"/>
  <c r="BX66" i="287" s="1"/>
  <c r="BX61" i="287"/>
  <c r="BX62" i="287" s="1"/>
  <c r="BX67" i="287" s="1"/>
  <c r="BX68" i="287" s="1"/>
  <c r="BX49" i="288"/>
  <c r="BX96" i="287"/>
  <c r="BX82" i="287"/>
  <c r="BX69" i="287" l="1"/>
  <c r="BX36" i="265" s="1"/>
  <c r="BX91" i="287"/>
  <c r="BX92" i="287" s="1"/>
  <c r="BX97" i="287"/>
  <c r="BW60" i="288"/>
  <c r="BW62" i="288" s="1"/>
  <c r="BW64" i="288"/>
  <c r="CU16" i="280"/>
  <c r="CU18" i="280" s="1"/>
  <c r="BX98" i="287"/>
  <c r="BX28" i="286" s="1"/>
  <c r="BX35" i="265"/>
  <c r="BX16" i="265"/>
  <c r="BW51" i="280"/>
  <c r="BW52" i="280" s="1"/>
  <c r="BW40" i="280"/>
  <c r="BW41" i="280" s="1"/>
  <c r="BW70" i="280"/>
  <c r="BW14" i="286"/>
  <c r="BW16" i="286" s="1"/>
  <c r="BW18" i="286" s="1"/>
  <c r="BW74" i="265" l="1"/>
  <c r="BW75" i="265" s="1"/>
  <c r="BW81" i="265" s="1"/>
  <c r="BW27" i="288"/>
  <c r="BW28" i="288" s="1"/>
  <c r="BW31" i="288" s="1"/>
  <c r="BW32" i="288" s="1"/>
  <c r="BW35" i="288" s="1"/>
  <c r="BX38" i="280"/>
  <c r="BX19" i="265"/>
  <c r="Z16" i="277"/>
  <c r="Z19" i="277" s="1"/>
  <c r="Z22" i="277" s="1"/>
  <c r="BW24" i="265"/>
  <c r="BW52" i="265"/>
  <c r="BW63" i="265"/>
  <c r="BW65" i="265" s="1"/>
  <c r="BW67" i="265" s="1"/>
  <c r="BW80" i="265" s="1"/>
  <c r="BX49" i="280"/>
  <c r="BX37" i="265"/>
  <c r="BX42" i="265" s="1"/>
  <c r="BX47" i="265" s="1"/>
  <c r="BX50" i="265" s="1"/>
  <c r="Z35" i="277"/>
  <c r="CU19" i="280"/>
  <c r="CU49" i="265" s="1"/>
  <c r="CU15" i="286"/>
  <c r="CU28" i="280"/>
  <c r="CU29" i="280" s="1"/>
  <c r="BW65" i="288"/>
  <c r="BW66" i="288" s="1"/>
  <c r="BW75" i="288" s="1"/>
  <c r="BW76" i="288" s="1"/>
  <c r="BW9" i="289" s="1"/>
  <c r="BW19" i="289" s="1"/>
  <c r="BW70" i="288"/>
  <c r="BW71" i="288" s="1"/>
  <c r="BX68" i="288" s="1"/>
  <c r="BX70" i="265"/>
  <c r="BY90" i="287"/>
  <c r="BW82" i="265" l="1"/>
  <c r="BW83" i="265"/>
  <c r="BX57" i="280"/>
  <c r="AA70" i="277"/>
  <c r="BX62" i="280"/>
  <c r="BW53" i="265"/>
  <c r="BX22" i="265"/>
  <c r="BX47" i="288"/>
  <c r="BX52" i="288" s="1"/>
  <c r="BY36" i="288"/>
  <c r="BY79" i="287"/>
  <c r="BY81" i="287" s="1"/>
  <c r="BX61" i="288"/>
  <c r="CU73" i="265"/>
  <c r="CU26" i="288"/>
  <c r="CV26" i="280"/>
  <c r="BX50" i="280"/>
  <c r="BX63" i="280"/>
  <c r="BW25" i="265"/>
  <c r="CV16" i="280" l="1"/>
  <c r="CV18" i="280" s="1"/>
  <c r="BX57" i="288"/>
  <c r="BX58" i="288" s="1"/>
  <c r="BX69" i="288" s="1"/>
  <c r="BX54" i="288"/>
  <c r="BX55" i="288" s="1"/>
  <c r="BY40" i="288"/>
  <c r="BY42" i="288" s="1"/>
  <c r="BY51" i="288" s="1"/>
  <c r="BY56" i="287"/>
  <c r="BY57" i="287" s="1"/>
  <c r="BY66" i="287" s="1"/>
  <c r="BY49" i="288"/>
  <c r="BY61" i="287"/>
  <c r="BY62" i="287" s="1"/>
  <c r="BY67" i="287" s="1"/>
  <c r="BY68" i="287" s="1"/>
  <c r="BY96" i="287"/>
  <c r="BY82" i="287"/>
  <c r="BX58" i="280"/>
  <c r="BX59" i="280" s="1"/>
  <c r="BX67" i="280" s="1"/>
  <c r="BX39" i="280"/>
  <c r="BX64" i="280"/>
  <c r="BX68" i="280" s="1"/>
  <c r="BX69" i="280" l="1"/>
  <c r="BX51" i="280" s="1"/>
  <c r="BX52" i="280" s="1"/>
  <c r="BX40" i="280"/>
  <c r="BX70" i="280"/>
  <c r="CV15" i="286"/>
  <c r="CV19" i="280"/>
  <c r="CV49" i="265" s="1"/>
  <c r="CV28" i="280"/>
  <c r="CV29" i="280" s="1"/>
  <c r="BX41" i="280"/>
  <c r="BY35" i="265"/>
  <c r="BY16" i="265"/>
  <c r="BY97" i="287"/>
  <c r="BY98" i="287" s="1"/>
  <c r="BY28" i="286" s="1"/>
  <c r="BY91" i="287"/>
  <c r="BY92" i="287" s="1"/>
  <c r="BY69" i="287"/>
  <c r="BY36" i="265" s="1"/>
  <c r="BX60" i="288"/>
  <c r="BX62" i="288" s="1"/>
  <c r="BX64" i="288"/>
  <c r="BX14" i="286" l="1"/>
  <c r="BX16" i="286" s="1"/>
  <c r="BX18" i="286" s="1"/>
  <c r="BY37" i="265"/>
  <c r="BY42" i="265" s="1"/>
  <c r="BY47" i="265" s="1"/>
  <c r="BY50" i="265" s="1"/>
  <c r="CV26" i="288"/>
  <c r="CV73" i="265"/>
  <c r="AG73" i="277" s="1"/>
  <c r="CW26" i="280"/>
  <c r="BX63" i="265"/>
  <c r="BY49" i="280"/>
  <c r="BX70" i="288"/>
  <c r="BX71" i="288" s="1"/>
  <c r="BY68" i="288" s="1"/>
  <c r="BX65" i="288"/>
  <c r="BX66" i="288" s="1"/>
  <c r="BX75" i="288" s="1"/>
  <c r="BX76" i="288" s="1"/>
  <c r="BX9" i="289" s="1"/>
  <c r="BX19" i="289" s="1"/>
  <c r="BY70" i="265"/>
  <c r="BZ90" i="287"/>
  <c r="BY19" i="265"/>
  <c r="BX27" i="288"/>
  <c r="BX28" i="288" s="1"/>
  <c r="BX31" i="288" s="1"/>
  <c r="BX32" i="288" s="1"/>
  <c r="BX35" i="288" s="1"/>
  <c r="BX74" i="265"/>
  <c r="BY38" i="280"/>
  <c r="BX24" i="265"/>
  <c r="BX52" i="265"/>
  <c r="Z24" i="277" l="1"/>
  <c r="Z25" i="277" s="1"/>
  <c r="BX25" i="265"/>
  <c r="AA74" i="277"/>
  <c r="AA75" i="277" s="1"/>
  <c r="AA81" i="277" s="1"/>
  <c r="BX75" i="265"/>
  <c r="BX81" i="265" s="1"/>
  <c r="BY22" i="265"/>
  <c r="BY47" i="288"/>
  <c r="BY52" i="288" s="1"/>
  <c r="BZ36" i="288"/>
  <c r="BZ79" i="287"/>
  <c r="BZ81" i="287" s="1"/>
  <c r="BY62" i="280"/>
  <c r="CW16" i="280"/>
  <c r="CW18" i="280" s="1"/>
  <c r="Z51" i="277"/>
  <c r="BX53" i="265"/>
  <c r="BY57" i="280"/>
  <c r="BY61" i="288"/>
  <c r="BX65" i="265"/>
  <c r="BX67" i="265" s="1"/>
  <c r="BX80" i="265" s="1"/>
  <c r="AA63" i="277"/>
  <c r="AA65" i="277" s="1"/>
  <c r="AA67" i="277" s="1"/>
  <c r="AA80" i="277" s="1"/>
  <c r="BY63" i="280"/>
  <c r="BY50" i="280"/>
  <c r="BZ40" i="288" l="1"/>
  <c r="BZ42" i="288" s="1"/>
  <c r="BZ51" i="288" s="1"/>
  <c r="BZ61" i="287"/>
  <c r="BZ62" i="287" s="1"/>
  <c r="BZ67" i="287" s="1"/>
  <c r="BZ68" i="287" s="1"/>
  <c r="BZ49" i="288"/>
  <c r="BZ96" i="287"/>
  <c r="BZ56" i="287"/>
  <c r="BZ57" i="287" s="1"/>
  <c r="BZ66" i="287" s="1"/>
  <c r="BZ82" i="287"/>
  <c r="BY58" i="280"/>
  <c r="BY39" i="280"/>
  <c r="BX83" i="265"/>
  <c r="BX82" i="265"/>
  <c r="BY59" i="280"/>
  <c r="BY67" i="280" s="1"/>
  <c r="CW19" i="280"/>
  <c r="CW49" i="265" s="1"/>
  <c r="CW28" i="280"/>
  <c r="CW29" i="280" s="1"/>
  <c r="CW15" i="286"/>
  <c r="BY64" i="280"/>
  <c r="BY68" i="280" s="1"/>
  <c r="BY57" i="288"/>
  <c r="BY58" i="288" s="1"/>
  <c r="BY69" i="288" s="1"/>
  <c r="BY54" i="288"/>
  <c r="BY55" i="288" s="1"/>
  <c r="AA83" i="277"/>
  <c r="AA82" i="277"/>
  <c r="BY60" i="288" l="1"/>
  <c r="BY62" i="288" s="1"/>
  <c r="BY64" i="288"/>
  <c r="CW26" i="288"/>
  <c r="CW73" i="265"/>
  <c r="CX26" i="280"/>
  <c r="BY69" i="280"/>
  <c r="BZ35" i="265"/>
  <c r="BZ16" i="265"/>
  <c r="BZ98" i="287"/>
  <c r="BZ28" i="286" s="1"/>
  <c r="BZ97" i="287"/>
  <c r="BZ91" i="287"/>
  <c r="BZ92" i="287" s="1"/>
  <c r="BZ69" i="287"/>
  <c r="BZ36" i="265" s="1"/>
  <c r="BZ70" i="265" l="1"/>
  <c r="CA90" i="287"/>
  <c r="BZ37" i="265"/>
  <c r="BZ42" i="265" s="1"/>
  <c r="BZ47" i="265" s="1"/>
  <c r="BZ50" i="265" s="1"/>
  <c r="CX16" i="280"/>
  <c r="CX18" i="280" s="1"/>
  <c r="BY65" i="288"/>
  <c r="BY70" i="288"/>
  <c r="BY71" i="288" s="1"/>
  <c r="BZ68" i="288" s="1"/>
  <c r="BZ19" i="265"/>
  <c r="BY40" i="280"/>
  <c r="BY41" i="280" s="1"/>
  <c r="BY51" i="280"/>
  <c r="BY52" i="280" s="1"/>
  <c r="BY14" i="286"/>
  <c r="BY16" i="286" s="1"/>
  <c r="BY18" i="286" s="1"/>
  <c r="BY70" i="280"/>
  <c r="BY66" i="288"/>
  <c r="BY75" i="288" s="1"/>
  <c r="BY76" i="288" s="1"/>
  <c r="BY9" i="289" s="1"/>
  <c r="BY19" i="289" s="1"/>
  <c r="BY27" i="288" l="1"/>
  <c r="BY28" i="288" s="1"/>
  <c r="BY31" i="288" s="1"/>
  <c r="BY32" i="288" s="1"/>
  <c r="BY35" i="288" s="1"/>
  <c r="BY74" i="265"/>
  <c r="BY75" i="265" s="1"/>
  <c r="BY81" i="265" s="1"/>
  <c r="BZ38" i="280"/>
  <c r="BZ22" i="265"/>
  <c r="BZ47" i="288"/>
  <c r="BZ52" i="288" s="1"/>
  <c r="BZ61" i="288"/>
  <c r="CX19" i="280"/>
  <c r="CX49" i="265" s="1"/>
  <c r="CX15" i="286"/>
  <c r="CX28" i="280"/>
  <c r="CX29" i="280" s="1"/>
  <c r="BZ63" i="280"/>
  <c r="BZ50" i="280"/>
  <c r="BY24" i="265"/>
  <c r="BY52" i="265"/>
  <c r="BY63" i="265"/>
  <c r="BY65" i="265" s="1"/>
  <c r="BY67" i="265" s="1"/>
  <c r="BY80" i="265" s="1"/>
  <c r="BZ49" i="280"/>
  <c r="CA36" i="288"/>
  <c r="CA79" i="287"/>
  <c r="CA81" i="287" s="1"/>
  <c r="CA40" i="288" l="1"/>
  <c r="CA42" i="288" s="1"/>
  <c r="CA51" i="288" s="1"/>
  <c r="CA49" i="288"/>
  <c r="CA56" i="287"/>
  <c r="CA57" i="287" s="1"/>
  <c r="CA66" i="287" s="1"/>
  <c r="CA96" i="287"/>
  <c r="CA61" i="287"/>
  <c r="CA62" i="287" s="1"/>
  <c r="CA67" i="287" s="1"/>
  <c r="CA68" i="287" s="1"/>
  <c r="CA82" i="287"/>
  <c r="BZ62" i="280"/>
  <c r="BZ64" i="280" s="1"/>
  <c r="BZ68" i="280" s="1"/>
  <c r="BY53" i="265"/>
  <c r="CX26" i="288"/>
  <c r="CX73" i="265"/>
  <c r="CY26" i="280"/>
  <c r="BZ58" i="280"/>
  <c r="BZ39" i="280"/>
  <c r="BY82" i="265"/>
  <c r="BY83" i="265"/>
  <c r="BY25" i="265"/>
  <c r="BZ57" i="288"/>
  <c r="BZ58" i="288" s="1"/>
  <c r="BZ69" i="288" s="1"/>
  <c r="BZ54" i="288"/>
  <c r="BZ55" i="288" s="1"/>
  <c r="BZ57" i="280"/>
  <c r="BZ60" i="288" l="1"/>
  <c r="BZ62" i="288" s="1"/>
  <c r="BZ64" i="288"/>
  <c r="CY16" i="280"/>
  <c r="CY18" i="280" s="1"/>
  <c r="CA97" i="287"/>
  <c r="CA91" i="287"/>
  <c r="CA92" i="287" s="1"/>
  <c r="CA69" i="287"/>
  <c r="CA36" i="265" s="1"/>
  <c r="BZ59" i="280"/>
  <c r="BZ67" i="280" s="1"/>
  <c r="BZ69" i="280" s="1"/>
  <c r="CA35" i="265"/>
  <c r="CA16" i="265"/>
  <c r="CA98" i="287"/>
  <c r="CA28" i="286" s="1"/>
  <c r="CA37" i="265" l="1"/>
  <c r="CA42" i="265" s="1"/>
  <c r="CA47" i="265" s="1"/>
  <c r="CA50" i="265" s="1"/>
  <c r="CA70" i="265"/>
  <c r="CB90" i="287"/>
  <c r="CA19" i="265"/>
  <c r="BZ51" i="280"/>
  <c r="BZ52" i="280" s="1"/>
  <c r="BZ14" i="286"/>
  <c r="BZ16" i="286" s="1"/>
  <c r="BZ18" i="286" s="1"/>
  <c r="BZ70" i="280"/>
  <c r="BZ40" i="280"/>
  <c r="BZ41" i="280" s="1"/>
  <c r="CY28" i="280"/>
  <c r="CY29" i="280" s="1"/>
  <c r="CY19" i="280"/>
  <c r="CY49" i="265" s="1"/>
  <c r="CY15" i="286"/>
  <c r="BZ70" i="288"/>
  <c r="BZ71" i="288" s="1"/>
  <c r="CA68" i="288" s="1"/>
  <c r="BZ65" i="288"/>
  <c r="BZ66" i="288" s="1"/>
  <c r="BZ75" i="288" s="1"/>
  <c r="BZ76" i="288" s="1"/>
  <c r="BZ9" i="289" s="1"/>
  <c r="BZ19" i="289" s="1"/>
  <c r="CA61" i="288" l="1"/>
  <c r="CB36" i="288"/>
  <c r="CB79" i="287"/>
  <c r="CB81" i="287" s="1"/>
  <c r="BZ27" i="288"/>
  <c r="BZ28" i="288" s="1"/>
  <c r="BZ31" i="288" s="1"/>
  <c r="BZ32" i="288" s="1"/>
  <c r="BZ35" i="288" s="1"/>
  <c r="BZ74" i="265"/>
  <c r="BZ75" i="265" s="1"/>
  <c r="BZ81" i="265" s="1"/>
  <c r="CA38" i="280"/>
  <c r="CY26" i="288"/>
  <c r="CY73" i="265"/>
  <c r="CZ26" i="280"/>
  <c r="BZ24" i="265"/>
  <c r="BZ52" i="265"/>
  <c r="BZ63" i="265"/>
  <c r="BZ65" i="265" s="1"/>
  <c r="BZ67" i="265" s="1"/>
  <c r="BZ80" i="265" s="1"/>
  <c r="CA49" i="280"/>
  <c r="CA22" i="265"/>
  <c r="CA47" i="288"/>
  <c r="CA52" i="288" s="1"/>
  <c r="CA63" i="280"/>
  <c r="CA50" i="280"/>
  <c r="CB40" i="288" l="1"/>
  <c r="CB42" i="288" s="1"/>
  <c r="CB51" i="288" s="1"/>
  <c r="CB56" i="287"/>
  <c r="CB57" i="287" s="1"/>
  <c r="CB66" i="287" s="1"/>
  <c r="CB61" i="287"/>
  <c r="CB62" i="287" s="1"/>
  <c r="CB67" i="287" s="1"/>
  <c r="CB68" i="287" s="1"/>
  <c r="CB96" i="287"/>
  <c r="CB49" i="288"/>
  <c r="CB82" i="287"/>
  <c r="CA57" i="288"/>
  <c r="CA58" i="288" s="1"/>
  <c r="CA69" i="288" s="1"/>
  <c r="CA54" i="288"/>
  <c r="CA55" i="288" s="1"/>
  <c r="CA62" i="280"/>
  <c r="CA64" i="280" s="1"/>
  <c r="CA68" i="280" s="1"/>
  <c r="BZ53" i="265"/>
  <c r="CZ16" i="280"/>
  <c r="CZ18" i="280" s="1"/>
  <c r="CA58" i="280"/>
  <c r="CA39" i="280"/>
  <c r="BZ83" i="265"/>
  <c r="BZ82" i="265"/>
  <c r="BZ25" i="265"/>
  <c r="CA57" i="280"/>
  <c r="CA59" i="280" s="1"/>
  <c r="CA67" i="280" s="1"/>
  <c r="CA69" i="280" s="1"/>
  <c r="CZ19" i="280" l="1"/>
  <c r="CZ49" i="265" s="1"/>
  <c r="CZ28" i="280"/>
  <c r="CZ29" i="280" s="1"/>
  <c r="CZ15" i="286"/>
  <c r="CB69" i="287"/>
  <c r="CB36" i="265" s="1"/>
  <c r="CB91" i="287"/>
  <c r="CB92" i="287" s="1"/>
  <c r="CB97" i="287"/>
  <c r="CB98" i="287" s="1"/>
  <c r="CB28" i="286" s="1"/>
  <c r="CA60" i="288"/>
  <c r="CA62" i="288" s="1"/>
  <c r="CA64" i="288"/>
  <c r="CB35" i="265"/>
  <c r="CB16" i="265"/>
  <c r="CA51" i="280"/>
  <c r="CA52" i="280" s="1"/>
  <c r="CA14" i="286"/>
  <c r="CA16" i="286" s="1"/>
  <c r="CA18" i="286" s="1"/>
  <c r="CA70" i="280"/>
  <c r="CA40" i="280"/>
  <c r="CA41" i="280" s="1"/>
  <c r="CA52" i="265" l="1"/>
  <c r="CA24" i="265"/>
  <c r="CA63" i="265"/>
  <c r="CA65" i="265" s="1"/>
  <c r="CA67" i="265" s="1"/>
  <c r="CA80" i="265" s="1"/>
  <c r="CB49" i="280"/>
  <c r="CB19" i="265"/>
  <c r="AA16" i="277"/>
  <c r="AA19" i="277" s="1"/>
  <c r="AA22" i="277" s="1"/>
  <c r="CA74" i="265"/>
  <c r="CA75" i="265" s="1"/>
  <c r="CA81" i="265" s="1"/>
  <c r="CA27" i="288"/>
  <c r="CA28" i="288" s="1"/>
  <c r="CA31" i="288" s="1"/>
  <c r="CA32" i="288" s="1"/>
  <c r="CA35" i="288" s="1"/>
  <c r="CB38" i="280"/>
  <c r="CB37" i="265"/>
  <c r="CB42" i="265" s="1"/>
  <c r="CB47" i="265" s="1"/>
  <c r="CB50" i="265" s="1"/>
  <c r="AA35" i="277"/>
  <c r="CA70" i="288"/>
  <c r="CA71" i="288" s="1"/>
  <c r="CB68" i="288" s="1"/>
  <c r="CA65" i="288"/>
  <c r="CA66" i="288" s="1"/>
  <c r="CA75" i="288" s="1"/>
  <c r="CA76" i="288" s="1"/>
  <c r="CA9" i="289" s="1"/>
  <c r="CA19" i="289" s="1"/>
  <c r="CC90" i="287"/>
  <c r="CB70" i="265"/>
  <c r="CZ26" i="288"/>
  <c r="CZ73" i="265"/>
  <c r="AH73" i="277" s="1"/>
  <c r="DA26" i="280"/>
  <c r="CB57" i="280" l="1"/>
  <c r="CB62" i="280"/>
  <c r="CA25" i="265"/>
  <c r="AB70" i="277"/>
  <c r="DA16" i="280"/>
  <c r="DA18" i="280" s="1"/>
  <c r="CC36" i="288"/>
  <c r="CC79" i="287"/>
  <c r="CC81" i="287" s="1"/>
  <c r="CB61" i="288"/>
  <c r="CB63" i="280"/>
  <c r="CB50" i="280"/>
  <c r="CB22" i="265"/>
  <c r="CB47" i="288"/>
  <c r="CB52" i="288" s="1"/>
  <c r="CA83" i="265"/>
  <c r="CA82" i="265"/>
  <c r="CA53" i="265"/>
  <c r="CB57" i="288" l="1"/>
  <c r="CB58" i="288" s="1"/>
  <c r="CB69" i="288" s="1"/>
  <c r="CB54" i="288"/>
  <c r="CB55" i="288" s="1"/>
  <c r="CB58" i="280"/>
  <c r="CB39" i="280"/>
  <c r="CC40" i="288"/>
  <c r="CC42" i="288" s="1"/>
  <c r="CC51" i="288" s="1"/>
  <c r="CC96" i="287"/>
  <c r="CC56" i="287"/>
  <c r="CC57" i="287" s="1"/>
  <c r="CC66" i="287" s="1"/>
  <c r="CC61" i="287"/>
  <c r="CC62" i="287" s="1"/>
  <c r="CC67" i="287" s="1"/>
  <c r="CC68" i="287" s="1"/>
  <c r="CC49" i="288"/>
  <c r="CC82" i="287"/>
  <c r="CB59" i="280"/>
  <c r="CB67" i="280" s="1"/>
  <c r="DA19" i="280"/>
  <c r="DA49" i="265" s="1"/>
  <c r="DA28" i="280"/>
  <c r="DA29" i="280" s="1"/>
  <c r="DA15" i="286"/>
  <c r="CB64" i="280"/>
  <c r="CB68" i="280" s="1"/>
  <c r="DA26" i="288" l="1"/>
  <c r="DA73" i="265"/>
  <c r="DB26" i="280"/>
  <c r="CB69" i="280"/>
  <c r="CC35" i="265"/>
  <c r="CC16" i="265"/>
  <c r="CC91" i="287"/>
  <c r="CC92" i="287" s="1"/>
  <c r="CC97" i="287"/>
  <c r="CC69" i="287"/>
  <c r="CC36" i="265" s="1"/>
  <c r="CC98" i="287"/>
  <c r="CC28" i="286" s="1"/>
  <c r="CB60" i="288"/>
  <c r="CB62" i="288" s="1"/>
  <c r="CB64" i="288"/>
  <c r="CB65" i="288" l="1"/>
  <c r="CB70" i="288"/>
  <c r="CB71" i="288" s="1"/>
  <c r="CC68" i="288" s="1"/>
  <c r="CC19" i="265"/>
  <c r="CB14" i="286"/>
  <c r="CB16" i="286" s="1"/>
  <c r="CB18" i="286" s="1"/>
  <c r="CB51" i="280"/>
  <c r="CB52" i="280" s="1"/>
  <c r="CB40" i="280"/>
  <c r="CB41" i="280" s="1"/>
  <c r="CB70" i="280"/>
  <c r="CB66" i="288"/>
  <c r="CB75" i="288" s="1"/>
  <c r="CB76" i="288" s="1"/>
  <c r="CB9" i="289" s="1"/>
  <c r="CB19" i="289" s="1"/>
  <c r="CC70" i="265"/>
  <c r="CD90" i="287"/>
  <c r="CC37" i="265"/>
  <c r="CC42" i="265" s="1"/>
  <c r="CC47" i="265" s="1"/>
  <c r="CC50" i="265" s="1"/>
  <c r="DB16" i="280"/>
  <c r="DB18" i="280" s="1"/>
  <c r="CC50" i="280" l="1"/>
  <c r="CC63" i="280"/>
  <c r="CD36" i="288"/>
  <c r="CD79" i="287"/>
  <c r="CD81" i="287" s="1"/>
  <c r="CB24" i="265"/>
  <c r="CB52" i="265"/>
  <c r="CB63" i="265"/>
  <c r="CC49" i="280"/>
  <c r="CC22" i="265"/>
  <c r="CC47" i="288"/>
  <c r="CC52" i="288" s="1"/>
  <c r="CC61" i="288"/>
  <c r="DB28" i="280"/>
  <c r="DB29" i="280" s="1"/>
  <c r="DB19" i="280"/>
  <c r="DB49" i="265" s="1"/>
  <c r="DB15" i="286"/>
  <c r="CB74" i="265"/>
  <c r="CB27" i="288"/>
  <c r="CB28" i="288" s="1"/>
  <c r="CB31" i="288" s="1"/>
  <c r="CB32" i="288" s="1"/>
  <c r="CB35" i="288" s="1"/>
  <c r="CC38" i="280"/>
  <c r="CC57" i="288" l="1"/>
  <c r="CC58" i="288" s="1"/>
  <c r="CC69" i="288" s="1"/>
  <c r="CC54" i="288"/>
  <c r="CC55" i="288" s="1"/>
  <c r="CC62" i="280"/>
  <c r="CC64" i="280" s="1"/>
  <c r="CC68" i="280" s="1"/>
  <c r="CB53" i="265"/>
  <c r="AA51" i="277"/>
  <c r="CD40" i="288"/>
  <c r="CD42" i="288" s="1"/>
  <c r="CD51" i="288" s="1"/>
  <c r="CD96" i="287"/>
  <c r="CD61" i="287"/>
  <c r="CD62" i="287" s="1"/>
  <c r="CD67" i="287" s="1"/>
  <c r="CD68" i="287" s="1"/>
  <c r="CD49" i="288"/>
  <c r="CD56" i="287"/>
  <c r="CD57" i="287" s="1"/>
  <c r="CD66" i="287" s="1"/>
  <c r="CD82" i="287"/>
  <c r="CC57" i="280"/>
  <c r="AB74" i="277"/>
  <c r="AB75" i="277" s="1"/>
  <c r="AB81" i="277" s="1"/>
  <c r="CB75" i="265"/>
  <c r="CB81" i="265" s="1"/>
  <c r="DB26" i="288"/>
  <c r="DB73" i="265"/>
  <c r="DC26" i="280"/>
  <c r="CC58" i="280"/>
  <c r="CC39" i="280"/>
  <c r="CB65" i="265"/>
  <c r="CB67" i="265" s="1"/>
  <c r="CB80" i="265" s="1"/>
  <c r="AB63" i="277"/>
  <c r="AB65" i="277" s="1"/>
  <c r="AB67" i="277" s="1"/>
  <c r="AB80" i="277" s="1"/>
  <c r="AA24" i="277"/>
  <c r="AA25" i="277" s="1"/>
  <c r="CB25" i="265"/>
  <c r="CB82" i="265" l="1"/>
  <c r="CB83" i="265"/>
  <c r="DC16" i="280"/>
  <c r="DC18" i="280" s="1"/>
  <c r="CC59" i="280"/>
  <c r="CC67" i="280" s="1"/>
  <c r="CC69" i="280" s="1"/>
  <c r="CD91" i="287"/>
  <c r="CD92" i="287" s="1"/>
  <c r="CD69" i="287"/>
  <c r="CD36" i="265" s="1"/>
  <c r="CD97" i="287"/>
  <c r="CD98" i="287" s="1"/>
  <c r="CD28" i="286" s="1"/>
  <c r="AB83" i="277"/>
  <c r="AB82" i="277"/>
  <c r="CD35" i="265"/>
  <c r="CD16" i="265"/>
  <c r="CC60" i="288"/>
  <c r="CC62" i="288" s="1"/>
  <c r="CC64" i="288"/>
  <c r="CC51" i="280" l="1"/>
  <c r="CC52" i="280" s="1"/>
  <c r="CC40" i="280"/>
  <c r="CC41" i="280" s="1"/>
  <c r="CC14" i="286"/>
  <c r="CC16" i="286" s="1"/>
  <c r="CC18" i="286" s="1"/>
  <c r="CC70" i="280"/>
  <c r="CC70" i="288"/>
  <c r="CC71" i="288" s="1"/>
  <c r="CD68" i="288" s="1"/>
  <c r="CC65" i="288"/>
  <c r="CC66" i="288" s="1"/>
  <c r="CC75" i="288" s="1"/>
  <c r="CC76" i="288" s="1"/>
  <c r="CC9" i="289" s="1"/>
  <c r="CC19" i="289" s="1"/>
  <c r="CD19" i="265"/>
  <c r="CD37" i="265"/>
  <c r="CD42" i="265" s="1"/>
  <c r="CD47" i="265" s="1"/>
  <c r="CD50" i="265" s="1"/>
  <c r="CD70" i="265"/>
  <c r="CE90" i="287"/>
  <c r="DC28" i="280"/>
  <c r="DC29" i="280" s="1"/>
  <c r="DC15" i="286"/>
  <c r="DC19" i="280"/>
  <c r="DC49" i="265" s="1"/>
  <c r="DC73" i="265" l="1"/>
  <c r="DC26" i="288"/>
  <c r="DD26" i="280"/>
  <c r="CD63" i="280"/>
  <c r="CD50" i="280"/>
  <c r="CE36" i="288"/>
  <c r="CE79" i="287"/>
  <c r="CE81" i="287" s="1"/>
  <c r="CD22" i="265"/>
  <c r="CD47" i="288"/>
  <c r="CD52" i="288" s="1"/>
  <c r="CD61" i="288"/>
  <c r="CC63" i="265"/>
  <c r="CC65" i="265" s="1"/>
  <c r="CC67" i="265" s="1"/>
  <c r="CC80" i="265" s="1"/>
  <c r="CD49" i="280"/>
  <c r="CC24" i="265"/>
  <c r="CC52" i="265"/>
  <c r="CC74" i="265"/>
  <c r="CC75" i="265" s="1"/>
  <c r="CC81" i="265" s="1"/>
  <c r="CC27" i="288"/>
  <c r="CC28" i="288" s="1"/>
  <c r="CC31" i="288" s="1"/>
  <c r="CC32" i="288" s="1"/>
  <c r="CC35" i="288" s="1"/>
  <c r="CD38" i="280"/>
  <c r="CC53" i="265" l="1"/>
  <c r="CD62" i="280"/>
  <c r="CD64" i="280" s="1"/>
  <c r="CD68" i="280" s="1"/>
  <c r="CD57" i="288"/>
  <c r="CD58" i="288" s="1"/>
  <c r="CD69" i="288" s="1"/>
  <c r="CD54" i="288"/>
  <c r="CD55" i="288" s="1"/>
  <c r="CD57" i="280"/>
  <c r="CC25" i="265"/>
  <c r="CC83" i="265"/>
  <c r="CC82" i="265"/>
  <c r="CD58" i="280"/>
  <c r="CD39" i="280"/>
  <c r="CE40" i="288"/>
  <c r="CE42" i="288" s="1"/>
  <c r="CE51" i="288" s="1"/>
  <c r="CE56" i="287"/>
  <c r="CE57" i="287" s="1"/>
  <c r="CE66" i="287" s="1"/>
  <c r="CE96" i="287"/>
  <c r="CE82" i="287"/>
  <c r="CE61" i="287"/>
  <c r="CE62" i="287" s="1"/>
  <c r="CE67" i="287" s="1"/>
  <c r="CE68" i="287" s="1"/>
  <c r="CE49" i="288"/>
  <c r="DD16" i="280"/>
  <c r="DD18" i="280" s="1"/>
  <c r="DD19" i="280" l="1"/>
  <c r="DD49" i="265" s="1"/>
  <c r="DD28" i="280"/>
  <c r="DD29" i="280" s="1"/>
  <c r="DD15" i="286"/>
  <c r="CE91" i="287"/>
  <c r="CE92" i="287" s="1"/>
  <c r="CE69" i="287"/>
  <c r="CE36" i="265" s="1"/>
  <c r="CE97" i="287"/>
  <c r="CE98" i="287" s="1"/>
  <c r="CE28" i="286" s="1"/>
  <c r="CE35" i="265"/>
  <c r="CE16" i="265"/>
  <c r="CD59" i="280"/>
  <c r="CD67" i="280" s="1"/>
  <c r="CD69" i="280" s="1"/>
  <c r="CD60" i="288"/>
  <c r="CD62" i="288" s="1"/>
  <c r="CD64" i="288"/>
  <c r="CD51" i="280" l="1"/>
  <c r="CD52" i="280" s="1"/>
  <c r="CD14" i="286"/>
  <c r="CD16" i="286" s="1"/>
  <c r="CD18" i="286" s="1"/>
  <c r="CD40" i="280"/>
  <c r="CD41" i="280" s="1"/>
  <c r="CD70" i="280"/>
  <c r="CE37" i="265"/>
  <c r="CE42" i="265" s="1"/>
  <c r="CE47" i="265" s="1"/>
  <c r="CE50" i="265" s="1"/>
  <c r="CD65" i="288"/>
  <c r="CD66" i="288" s="1"/>
  <c r="CD75" i="288" s="1"/>
  <c r="CD76" i="288" s="1"/>
  <c r="CD9" i="289" s="1"/>
  <c r="CD19" i="289" s="1"/>
  <c r="CD70" i="288"/>
  <c r="CD71" i="288" s="1"/>
  <c r="CE68" i="288" s="1"/>
  <c r="CE19" i="265"/>
  <c r="CE70" i="265"/>
  <c r="CF90" i="287"/>
  <c r="DD73" i="265"/>
  <c r="AI73" i="277" s="1"/>
  <c r="DD26" i="288"/>
  <c r="DE26" i="280"/>
  <c r="CE22" i="265" l="1"/>
  <c r="CE47" i="288"/>
  <c r="CE52" i="288" s="1"/>
  <c r="CE50" i="280"/>
  <c r="CE63" i="280"/>
  <c r="CD74" i="265"/>
  <c r="CD75" i="265" s="1"/>
  <c r="CD81" i="265" s="1"/>
  <c r="CD27" i="288"/>
  <c r="CD28" i="288" s="1"/>
  <c r="CD31" i="288" s="1"/>
  <c r="CD32" i="288" s="1"/>
  <c r="CD35" i="288" s="1"/>
  <c r="CE38" i="280"/>
  <c r="CD63" i="265"/>
  <c r="CD65" i="265" s="1"/>
  <c r="CD67" i="265" s="1"/>
  <c r="CD80" i="265" s="1"/>
  <c r="CE49" i="280"/>
  <c r="CF36" i="288"/>
  <c r="CF79" i="287"/>
  <c r="CF81" i="287" s="1"/>
  <c r="CE61" i="288"/>
  <c r="CD52" i="265"/>
  <c r="CD24" i="265"/>
  <c r="DE16" i="280"/>
  <c r="DE18" i="280" s="1"/>
  <c r="DE19" i="280" l="1"/>
  <c r="DE49" i="265" s="1"/>
  <c r="DE15" i="286"/>
  <c r="DE28" i="280"/>
  <c r="DE29" i="280" s="1"/>
  <c r="CD53" i="265"/>
  <c r="CF40" i="288"/>
  <c r="CF42" i="288" s="1"/>
  <c r="CF51" i="288" s="1"/>
  <c r="CF96" i="287"/>
  <c r="CF61" i="287"/>
  <c r="CF62" i="287" s="1"/>
  <c r="CF67" i="287" s="1"/>
  <c r="CF68" i="287" s="1"/>
  <c r="CF82" i="287"/>
  <c r="CF49" i="288"/>
  <c r="CF56" i="287"/>
  <c r="CF57" i="287" s="1"/>
  <c r="CF66" i="287" s="1"/>
  <c r="CD82" i="265"/>
  <c r="CD83" i="265"/>
  <c r="CE39" i="280"/>
  <c r="CE58" i="280"/>
  <c r="CD25" i="265"/>
  <c r="CE62" i="280"/>
  <c r="CE64" i="280" s="1"/>
  <c r="CE68" i="280" s="1"/>
  <c r="CE57" i="280"/>
  <c r="CE59" i="280" s="1"/>
  <c r="CE67" i="280" s="1"/>
  <c r="CE69" i="280" s="1"/>
  <c r="CE57" i="288"/>
  <c r="CE58" i="288" s="1"/>
  <c r="CE69" i="288" s="1"/>
  <c r="CE54" i="288"/>
  <c r="CE55" i="288" s="1"/>
  <c r="CE70" i="280" l="1"/>
  <c r="CE51" i="280"/>
  <c r="CE52" i="280" s="1"/>
  <c r="CE14" i="286"/>
  <c r="CE16" i="286" s="1"/>
  <c r="CE18" i="286" s="1"/>
  <c r="CE40" i="280"/>
  <c r="CE41" i="280" s="1"/>
  <c r="CE60" i="288"/>
  <c r="CE62" i="288" s="1"/>
  <c r="CE64" i="288"/>
  <c r="CF97" i="287"/>
  <c r="CF91" i="287"/>
  <c r="CF92" i="287" s="1"/>
  <c r="CF69" i="287"/>
  <c r="CF36" i="265" s="1"/>
  <c r="CF35" i="265"/>
  <c r="CF16" i="265"/>
  <c r="CF98" i="287"/>
  <c r="CF28" i="286" s="1"/>
  <c r="DE73" i="265"/>
  <c r="DE26" i="288"/>
  <c r="DF26" i="280"/>
  <c r="CF70" i="265" l="1"/>
  <c r="CG90" i="287"/>
  <c r="DF16" i="280"/>
  <c r="DF18" i="280" s="1"/>
  <c r="CF19" i="265"/>
  <c r="AB16" i="277"/>
  <c r="AB19" i="277" s="1"/>
  <c r="AB22" i="277" s="1"/>
  <c r="CE70" i="288"/>
  <c r="CE71" i="288" s="1"/>
  <c r="CF68" i="288" s="1"/>
  <c r="CE65" i="288"/>
  <c r="CE66" i="288" s="1"/>
  <c r="CE75" i="288" s="1"/>
  <c r="CE76" i="288" s="1"/>
  <c r="CE9" i="289" s="1"/>
  <c r="CE19" i="289" s="1"/>
  <c r="CE24" i="265"/>
  <c r="CE52" i="265"/>
  <c r="CF37" i="265"/>
  <c r="CF42" i="265" s="1"/>
  <c r="CF47" i="265" s="1"/>
  <c r="CF50" i="265" s="1"/>
  <c r="AB35" i="277"/>
  <c r="CE27" i="288"/>
  <c r="CE28" i="288" s="1"/>
  <c r="CE31" i="288" s="1"/>
  <c r="CE32" i="288" s="1"/>
  <c r="CE35" i="288" s="1"/>
  <c r="CE74" i="265"/>
  <c r="CE75" i="265" s="1"/>
  <c r="CE81" i="265" s="1"/>
  <c r="CF38" i="280"/>
  <c r="CE63" i="265"/>
  <c r="CE65" i="265" s="1"/>
  <c r="CE67" i="265" s="1"/>
  <c r="CE80" i="265" s="1"/>
  <c r="CF49" i="280"/>
  <c r="CE82" i="265" l="1"/>
  <c r="CE83" i="265"/>
  <c r="CF50" i="280"/>
  <c r="CF63" i="280"/>
  <c r="CE53" i="265"/>
  <c r="CG36" i="288"/>
  <c r="CG79" i="287"/>
  <c r="CG81" i="287" s="1"/>
  <c r="CF62" i="280"/>
  <c r="CF64" i="280" s="1"/>
  <c r="CF68" i="280" s="1"/>
  <c r="CF57" i="280"/>
  <c r="CE25" i="265"/>
  <c r="CF61" i="288"/>
  <c r="CF22" i="265"/>
  <c r="CF47" i="288"/>
  <c r="CF52" i="288" s="1"/>
  <c r="DF28" i="280"/>
  <c r="DF29" i="280" s="1"/>
  <c r="DF19" i="280"/>
  <c r="DF49" i="265" s="1"/>
  <c r="DF15" i="286"/>
  <c r="AC70" i="277"/>
  <c r="CF57" i="288" l="1"/>
  <c r="CF58" i="288" s="1"/>
  <c r="CF69" i="288" s="1"/>
  <c r="CF54" i="288"/>
  <c r="CF55" i="288" s="1"/>
  <c r="DF26" i="288"/>
  <c r="DF73" i="265"/>
  <c r="DG26" i="280"/>
  <c r="CF39" i="280"/>
  <c r="CF58" i="280"/>
  <c r="CF59" i="280" s="1"/>
  <c r="CF67" i="280" s="1"/>
  <c r="CF69" i="280" s="1"/>
  <c r="CG40" i="288"/>
  <c r="CG42" i="288" s="1"/>
  <c r="CG51" i="288" s="1"/>
  <c r="CG96" i="287"/>
  <c r="CG49" i="288"/>
  <c r="CG61" i="287"/>
  <c r="CG62" i="287" s="1"/>
  <c r="CG67" i="287" s="1"/>
  <c r="CG68" i="287" s="1"/>
  <c r="CG56" i="287"/>
  <c r="CG57" i="287" s="1"/>
  <c r="CG66" i="287" s="1"/>
  <c r="CG82" i="287"/>
  <c r="CF14" i="286" l="1"/>
  <c r="CF16" i="286" s="1"/>
  <c r="CF18" i="286" s="1"/>
  <c r="CF51" i="280"/>
  <c r="CF52" i="280" s="1"/>
  <c r="CF40" i="280"/>
  <c r="CF70" i="280"/>
  <c r="CG91" i="287"/>
  <c r="CG92" i="287" s="1"/>
  <c r="CG69" i="287"/>
  <c r="CG36" i="265" s="1"/>
  <c r="CG97" i="287"/>
  <c r="CF60" i="288"/>
  <c r="CF62" i="288" s="1"/>
  <c r="CF64" i="288"/>
  <c r="CG35" i="265"/>
  <c r="CG16" i="265"/>
  <c r="CG98" i="287"/>
  <c r="CG28" i="286" s="1"/>
  <c r="CF41" i="280"/>
  <c r="DG16" i="280"/>
  <c r="DG18" i="280" s="1"/>
  <c r="DG28" i="280" l="1"/>
  <c r="DG29" i="280" s="1"/>
  <c r="DG19" i="280"/>
  <c r="DG49" i="265" s="1"/>
  <c r="DG15" i="286"/>
  <c r="CG37" i="265"/>
  <c r="CG42" i="265" s="1"/>
  <c r="CG47" i="265" s="1"/>
  <c r="CG50" i="265" s="1"/>
  <c r="CF65" i="288"/>
  <c r="CF70" i="288"/>
  <c r="CF71" i="288" s="1"/>
  <c r="CG68" i="288" s="1"/>
  <c r="CF52" i="265"/>
  <c r="CF24" i="265"/>
  <c r="CF63" i="265"/>
  <c r="CG49" i="280"/>
  <c r="CF74" i="265"/>
  <c r="CF27" i="288"/>
  <c r="CF28" i="288" s="1"/>
  <c r="CF31" i="288" s="1"/>
  <c r="CF32" i="288" s="1"/>
  <c r="CF35" i="288" s="1"/>
  <c r="CG38" i="280"/>
  <c r="CG19" i="265"/>
  <c r="CF66" i="288"/>
  <c r="CF75" i="288" s="1"/>
  <c r="CF76" i="288" s="1"/>
  <c r="CF9" i="289" s="1"/>
  <c r="CF19" i="289" s="1"/>
  <c r="CG70" i="265"/>
  <c r="CH90" i="287"/>
  <c r="CG22" i="265" l="1"/>
  <c r="CG47" i="288"/>
  <c r="CG52" i="288" s="1"/>
  <c r="CG57" i="280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AB51" i="277"/>
  <c r="CF53" i="265"/>
  <c r="CG63" i="280"/>
  <c r="CG50" i="280"/>
  <c r="CH36" i="288"/>
  <c r="CH79" i="287"/>
  <c r="CH81" i="287" s="1"/>
  <c r="CG62" i="280"/>
  <c r="AB24" i="277"/>
  <c r="AB25" i="277" s="1"/>
  <c r="CF25" i="265"/>
  <c r="CG61" i="288"/>
  <c r="DG73" i="265"/>
  <c r="DG26" i="288"/>
  <c r="DH26" i="280"/>
  <c r="DH16" i="280" l="1"/>
  <c r="DH18" i="280" s="1"/>
  <c r="CF83" i="265"/>
  <c r="CF82" i="265"/>
  <c r="CG39" i="280"/>
  <c r="CG58" i="280"/>
  <c r="CG64" i="280"/>
  <c r="CG68" i="280" s="1"/>
  <c r="CH40" i="288"/>
  <c r="CH42" i="288" s="1"/>
  <c r="CH51" i="288" s="1"/>
  <c r="CH61" i="287"/>
  <c r="CH62" i="287" s="1"/>
  <c r="CH67" i="287" s="1"/>
  <c r="CH68" i="287" s="1"/>
  <c r="CH96" i="287"/>
  <c r="CH49" i="288"/>
  <c r="CH56" i="287"/>
  <c r="CH57" i="287" s="1"/>
  <c r="CH66" i="287" s="1"/>
  <c r="CH82" i="287"/>
  <c r="AC83" i="277"/>
  <c r="AC82" i="277"/>
  <c r="CG59" i="280"/>
  <c r="CG67" i="280" s="1"/>
  <c r="CG69" i="280" s="1"/>
  <c r="CG57" i="288"/>
  <c r="CG58" i="288" s="1"/>
  <c r="CG69" i="288" s="1"/>
  <c r="CG54" i="288"/>
  <c r="CG55" i="288" s="1"/>
  <c r="CG60" i="288" l="1"/>
  <c r="CG62" i="288" s="1"/>
  <c r="CG64" i="288"/>
  <c r="CG51" i="280"/>
  <c r="CG52" i="280" s="1"/>
  <c r="CG14" i="286"/>
  <c r="CG16" i="286" s="1"/>
  <c r="CG18" i="286" s="1"/>
  <c r="CG40" i="280"/>
  <c r="CG41" i="280" s="1"/>
  <c r="CG70" i="280"/>
  <c r="CH35" i="265"/>
  <c r="CH16" i="265"/>
  <c r="CH97" i="287"/>
  <c r="CH98" i="287" s="1"/>
  <c r="CH28" i="286" s="1"/>
  <c r="CH91" i="287"/>
  <c r="CH92" i="287" s="1"/>
  <c r="CH69" i="287"/>
  <c r="CH36" i="265" s="1"/>
  <c r="DH19" i="280"/>
  <c r="DH49" i="265" s="1"/>
  <c r="DH28" i="280"/>
  <c r="DH29" i="280" s="1"/>
  <c r="DH15" i="286"/>
  <c r="DH73" i="265" l="1"/>
  <c r="AJ73" i="277" s="1"/>
  <c r="DH26" i="288"/>
  <c r="DI26" i="280"/>
  <c r="CG74" i="265"/>
  <c r="CG75" i="265" s="1"/>
  <c r="CG81" i="265" s="1"/>
  <c r="CG27" i="288"/>
  <c r="CG28" i="288" s="1"/>
  <c r="CG31" i="288" s="1"/>
  <c r="CG32" i="288" s="1"/>
  <c r="CG35" i="288" s="1"/>
  <c r="CH38" i="280"/>
  <c r="CH70" i="265"/>
  <c r="CI90" i="287"/>
  <c r="CH19" i="265"/>
  <c r="CG63" i="265"/>
  <c r="CG65" i="265" s="1"/>
  <c r="CG67" i="265" s="1"/>
  <c r="CG80" i="265" s="1"/>
  <c r="CH49" i="280"/>
  <c r="CH37" i="265"/>
  <c r="CH42" i="265" s="1"/>
  <c r="CH47" i="265" s="1"/>
  <c r="CH50" i="265" s="1"/>
  <c r="CG24" i="265"/>
  <c r="CG52" i="265"/>
  <c r="CG70" i="288"/>
  <c r="CG71" i="288" s="1"/>
  <c r="CH68" i="288" s="1"/>
  <c r="CG65" i="288"/>
  <c r="CG66" i="288" s="1"/>
  <c r="CG75" i="288" s="1"/>
  <c r="CG76" i="288" s="1"/>
  <c r="CG9" i="289" s="1"/>
  <c r="CG19" i="289" s="1"/>
  <c r="CH62" i="280" l="1"/>
  <c r="CI36" i="288"/>
  <c r="CI79" i="287"/>
  <c r="CI81" i="287" s="1"/>
  <c r="CH57" i="280"/>
  <c r="CG53" i="265"/>
  <c r="CH61" i="288"/>
  <c r="CG25" i="265"/>
  <c r="CH63" i="280"/>
  <c r="CH50" i="280"/>
  <c r="CG82" i="265"/>
  <c r="CG83" i="265"/>
  <c r="CH22" i="265"/>
  <c r="CH47" i="288"/>
  <c r="CH52" i="288" s="1"/>
  <c r="DI16" i="280"/>
  <c r="DI18" i="280" s="1"/>
  <c r="CH58" i="280" l="1"/>
  <c r="CH39" i="280"/>
  <c r="CH59" i="280"/>
  <c r="CH67" i="280" s="1"/>
  <c r="CI40" i="288"/>
  <c r="CI42" i="288" s="1"/>
  <c r="CI51" i="288" s="1"/>
  <c r="CI96" i="287"/>
  <c r="CI61" i="287"/>
  <c r="CI62" i="287" s="1"/>
  <c r="CI67" i="287" s="1"/>
  <c r="CI68" i="287" s="1"/>
  <c r="CI82" i="287"/>
  <c r="CI49" i="288"/>
  <c r="CI56" i="287"/>
  <c r="CI57" i="287" s="1"/>
  <c r="CI66" i="287" s="1"/>
  <c r="DI19" i="280"/>
  <c r="DI49" i="265" s="1"/>
  <c r="DI15" i="286"/>
  <c r="DI28" i="280"/>
  <c r="DI29" i="280" s="1"/>
  <c r="CH57" i="288"/>
  <c r="CH58" i="288" s="1"/>
  <c r="CH69" i="288" s="1"/>
  <c r="CH54" i="288"/>
  <c r="CH55" i="288" s="1"/>
  <c r="CH64" i="280"/>
  <c r="CH68" i="280" s="1"/>
  <c r="CH60" i="288" l="1"/>
  <c r="CH62" i="288" s="1"/>
  <c r="CH64" i="288"/>
  <c r="DI26" i="288"/>
  <c r="DI73" i="265"/>
  <c r="DJ26" i="280"/>
  <c r="CI97" i="287"/>
  <c r="CI69" i="287"/>
  <c r="CI36" i="265" s="1"/>
  <c r="CI91" i="287"/>
  <c r="CI92" i="287" s="1"/>
  <c r="CI35" i="265"/>
  <c r="CI16" i="265"/>
  <c r="CI98" i="287"/>
  <c r="CI28" i="286" s="1"/>
  <c r="CH69" i="280"/>
  <c r="CI37" i="265" l="1"/>
  <c r="CI42" i="265" s="1"/>
  <c r="CI47" i="265" s="1"/>
  <c r="CI50" i="265" s="1"/>
  <c r="CI70" i="265"/>
  <c r="CJ90" i="287"/>
  <c r="CH70" i="280"/>
  <c r="CH40" i="280"/>
  <c r="CH41" i="280" s="1"/>
  <c r="CH14" i="286"/>
  <c r="CH16" i="286" s="1"/>
  <c r="CH18" i="286" s="1"/>
  <c r="CH51" i="280"/>
  <c r="CH52" i="280" s="1"/>
  <c r="CI19" i="265"/>
  <c r="DJ16" i="280"/>
  <c r="DJ18" i="280" s="1"/>
  <c r="CH65" i="288"/>
  <c r="CH66" i="288" s="1"/>
  <c r="CH75" i="288" s="1"/>
  <c r="CH76" i="288" s="1"/>
  <c r="CH9" i="289" s="1"/>
  <c r="CH19" i="289" s="1"/>
  <c r="CH70" i="288"/>
  <c r="CH71" i="288" s="1"/>
  <c r="CI68" i="288" s="1"/>
  <c r="CI22" i="265" l="1"/>
  <c r="CI47" i="288"/>
  <c r="CI52" i="288" s="1"/>
  <c r="CH52" i="265"/>
  <c r="CH24" i="265"/>
  <c r="CJ36" i="288"/>
  <c r="CJ79" i="287"/>
  <c r="CJ81" i="287" s="1"/>
  <c r="CI61" i="288"/>
  <c r="DJ19" i="280"/>
  <c r="DJ49" i="265" s="1"/>
  <c r="DJ15" i="286"/>
  <c r="DJ28" i="280"/>
  <c r="DJ29" i="280" s="1"/>
  <c r="CH63" i="265"/>
  <c r="CH65" i="265" s="1"/>
  <c r="CH67" i="265" s="1"/>
  <c r="CH80" i="265" s="1"/>
  <c r="CI49" i="280"/>
  <c r="CH27" i="288"/>
  <c r="CH28" i="288" s="1"/>
  <c r="CH31" i="288" s="1"/>
  <c r="CH32" i="288" s="1"/>
  <c r="CH35" i="288" s="1"/>
  <c r="CH74" i="265"/>
  <c r="CH75" i="265" s="1"/>
  <c r="CH81" i="265" s="1"/>
  <c r="CI38" i="280"/>
  <c r="CI50" i="280"/>
  <c r="CI63" i="280"/>
  <c r="DJ26" i="288" l="1"/>
  <c r="DJ73" i="265"/>
  <c r="DK26" i="280"/>
  <c r="CJ40" i="288"/>
  <c r="CJ42" i="288" s="1"/>
  <c r="CJ51" i="288" s="1"/>
  <c r="CJ49" i="288"/>
  <c r="CJ96" i="287"/>
  <c r="CJ82" i="287"/>
  <c r="CJ56" i="287"/>
  <c r="CJ57" i="287" s="1"/>
  <c r="CJ66" i="287" s="1"/>
  <c r="CJ61" i="287"/>
  <c r="CJ62" i="287" s="1"/>
  <c r="CJ67" i="287" s="1"/>
  <c r="CJ68" i="287" s="1"/>
  <c r="CH25" i="265"/>
  <c r="CI57" i="288"/>
  <c r="CI58" i="288" s="1"/>
  <c r="CI69" i="288" s="1"/>
  <c r="CI54" i="288"/>
  <c r="CI55" i="288" s="1"/>
  <c r="CI62" i="280"/>
  <c r="CI64" i="280" s="1"/>
  <c r="CI68" i="280" s="1"/>
  <c r="CI57" i="280"/>
  <c r="CH82" i="265"/>
  <c r="CH83" i="265"/>
  <c r="CH53" i="265"/>
  <c r="CI58" i="280"/>
  <c r="CI39" i="280"/>
  <c r="CI59" i="280" l="1"/>
  <c r="CI67" i="280" s="1"/>
  <c r="CI69" i="280" s="1"/>
  <c r="CI51" i="280" s="1"/>
  <c r="CI52" i="280" s="1"/>
  <c r="CI40" i="280"/>
  <c r="CI41" i="280" s="1"/>
  <c r="CI14" i="286"/>
  <c r="CI16" i="286" s="1"/>
  <c r="CI18" i="286" s="1"/>
  <c r="DK16" i="280"/>
  <c r="DK18" i="280" s="1"/>
  <c r="CI60" i="288"/>
  <c r="CI62" i="288" s="1"/>
  <c r="CI64" i="288"/>
  <c r="CJ69" i="287"/>
  <c r="CJ36" i="265" s="1"/>
  <c r="CJ97" i="287"/>
  <c r="CJ98" i="287" s="1"/>
  <c r="CJ28" i="286" s="1"/>
  <c r="CJ91" i="287"/>
  <c r="CJ92" i="287" s="1"/>
  <c r="CJ35" i="265"/>
  <c r="CJ16" i="265"/>
  <c r="CI70" i="280" l="1"/>
  <c r="CI27" i="288"/>
  <c r="CI28" i="288" s="1"/>
  <c r="CI31" i="288" s="1"/>
  <c r="CI32" i="288" s="1"/>
  <c r="CI35" i="288" s="1"/>
  <c r="CI74" i="265"/>
  <c r="CI75" i="265" s="1"/>
  <c r="CI81" i="265" s="1"/>
  <c r="CJ38" i="280"/>
  <c r="CJ37" i="265"/>
  <c r="CJ42" i="265" s="1"/>
  <c r="CJ47" i="265" s="1"/>
  <c r="CJ50" i="265" s="1"/>
  <c r="AC35" i="277"/>
  <c r="CJ19" i="265"/>
  <c r="AC16" i="277"/>
  <c r="AC19" i="277" s="1"/>
  <c r="AC22" i="277" s="1"/>
  <c r="CJ70" i="265"/>
  <c r="CK90" i="287"/>
  <c r="CI70" i="288"/>
  <c r="CI71" i="288" s="1"/>
  <c r="CJ68" i="288" s="1"/>
  <c r="CI65" i="288"/>
  <c r="CI66" i="288" s="1"/>
  <c r="CI75" i="288" s="1"/>
  <c r="CI76" i="288" s="1"/>
  <c r="CI9" i="289" s="1"/>
  <c r="CI19" i="289" s="1"/>
  <c r="CI24" i="265"/>
  <c r="CI52" i="265"/>
  <c r="CI63" i="265"/>
  <c r="CI65" i="265" s="1"/>
  <c r="CI67" i="265" s="1"/>
  <c r="CI80" i="265" s="1"/>
  <c r="CJ49" i="280"/>
  <c r="DK19" i="280"/>
  <c r="DK49" i="265" s="1"/>
  <c r="DK28" i="280"/>
  <c r="DK29" i="280" s="1"/>
  <c r="DK15" i="286"/>
  <c r="CI82" i="265" l="1"/>
  <c r="CI83" i="265"/>
  <c r="CI25" i="265"/>
  <c r="CJ57" i="280"/>
  <c r="DK73" i="265"/>
  <c r="DK26" i="288"/>
  <c r="DL26" i="280"/>
  <c r="CJ62" i="280"/>
  <c r="CI53" i="265"/>
  <c r="CK36" i="288"/>
  <c r="CK79" i="287"/>
  <c r="CK81" i="287" s="1"/>
  <c r="CJ63" i="280"/>
  <c r="CJ50" i="280"/>
  <c r="CJ61" i="288"/>
  <c r="AD70" i="277"/>
  <c r="CJ22" i="265"/>
  <c r="CJ47" i="288"/>
  <c r="CJ52" i="288" s="1"/>
  <c r="DL16" i="280" l="1"/>
  <c r="DL18" i="280" s="1"/>
  <c r="CJ57" i="288"/>
  <c r="CJ58" i="288" s="1"/>
  <c r="CJ69" i="288" s="1"/>
  <c r="CJ54" i="288"/>
  <c r="CJ55" i="288" s="1"/>
  <c r="CJ58" i="280"/>
  <c r="CJ59" i="280" s="1"/>
  <c r="CJ67" i="280" s="1"/>
  <c r="CJ39" i="280"/>
  <c r="CK40" i="288"/>
  <c r="CK42" i="288" s="1"/>
  <c r="CK51" i="288" s="1"/>
  <c r="CK96" i="287"/>
  <c r="CK56" i="287"/>
  <c r="CK57" i="287" s="1"/>
  <c r="CK66" i="287" s="1"/>
  <c r="CK49" i="288"/>
  <c r="CK61" i="287"/>
  <c r="CK62" i="287" s="1"/>
  <c r="CK67" i="287" s="1"/>
  <c r="CK68" i="287" s="1"/>
  <c r="CK82" i="287"/>
  <c r="CJ64" i="280"/>
  <c r="CJ68" i="280" s="1"/>
  <c r="CJ69" i="280" l="1"/>
  <c r="CJ14" i="286" s="1"/>
  <c r="CJ16" i="286" s="1"/>
  <c r="CJ18" i="286" s="1"/>
  <c r="CJ70" i="280"/>
  <c r="CJ51" i="280"/>
  <c r="CJ52" i="280" s="1"/>
  <c r="CK69" i="287"/>
  <c r="CK36" i="265" s="1"/>
  <c r="CK97" i="287"/>
  <c r="CK91" i="287"/>
  <c r="CK92" i="287" s="1"/>
  <c r="CK35" i="265"/>
  <c r="CK16" i="265"/>
  <c r="CK98" i="287"/>
  <c r="CK28" i="286" s="1"/>
  <c r="CJ60" i="288"/>
  <c r="CJ62" i="288" s="1"/>
  <c r="CJ64" i="288"/>
  <c r="DL15" i="286"/>
  <c r="DL28" i="280"/>
  <c r="DL29" i="280" s="1"/>
  <c r="DL19" i="280"/>
  <c r="DL49" i="265" s="1"/>
  <c r="CJ40" i="280" l="1"/>
  <c r="CJ41" i="280" s="1"/>
  <c r="CJ27" i="288" s="1"/>
  <c r="CJ28" i="288" s="1"/>
  <c r="CJ31" i="288" s="1"/>
  <c r="CJ32" i="288" s="1"/>
  <c r="CJ35" i="288" s="1"/>
  <c r="CJ74" i="265"/>
  <c r="CJ65" i="288"/>
  <c r="CJ70" i="288"/>
  <c r="CJ71" i="288" s="1"/>
  <c r="CK68" i="288" s="1"/>
  <c r="CK19" i="265"/>
  <c r="CK70" i="265"/>
  <c r="CL90" i="287"/>
  <c r="DL73" i="265"/>
  <c r="AK73" i="277" s="1"/>
  <c r="DL26" i="288"/>
  <c r="DM26" i="280"/>
  <c r="CJ66" i="288"/>
  <c r="CJ75" i="288" s="1"/>
  <c r="CJ76" i="288" s="1"/>
  <c r="CJ9" i="289" s="1"/>
  <c r="CJ19" i="289" s="1"/>
  <c r="CK37" i="265"/>
  <c r="CK42" i="265" s="1"/>
  <c r="CK47" i="265" s="1"/>
  <c r="CK50" i="265" s="1"/>
  <c r="CJ63" i="265"/>
  <c r="CK49" i="280"/>
  <c r="CJ24" i="265"/>
  <c r="CJ52" i="265"/>
  <c r="CK38" i="280" l="1"/>
  <c r="AD74" i="277"/>
  <c r="AD75" i="277" s="1"/>
  <c r="AD81" i="277" s="1"/>
  <c r="CJ75" i="265"/>
  <c r="CJ81" i="265" s="1"/>
  <c r="AC24" i="277"/>
  <c r="AC25" i="277" s="1"/>
  <c r="CJ25" i="265"/>
  <c r="CJ65" i="265"/>
  <c r="CJ67" i="265" s="1"/>
  <c r="CJ80" i="265" s="1"/>
  <c r="AD63" i="277"/>
  <c r="AD65" i="277" s="1"/>
  <c r="AD67" i="277" s="1"/>
  <c r="AD80" i="277" s="1"/>
  <c r="DM16" i="280"/>
  <c r="DM18" i="280" s="1"/>
  <c r="AC51" i="277"/>
  <c r="CJ53" i="265"/>
  <c r="CK62" i="280"/>
  <c r="CK50" i="280"/>
  <c r="CK63" i="280"/>
  <c r="CL36" i="288"/>
  <c r="CL79" i="287"/>
  <c r="CL81" i="287" s="1"/>
  <c r="CK22" i="265"/>
  <c r="CK47" i="288"/>
  <c r="CK52" i="288" s="1"/>
  <c r="CK61" i="288"/>
  <c r="CK57" i="280"/>
  <c r="CK57" i="288" l="1"/>
  <c r="CK58" i="288" s="1"/>
  <c r="CK69" i="288" s="1"/>
  <c r="CK54" i="288"/>
  <c r="CK55" i="288" s="1"/>
  <c r="CL40" i="288"/>
  <c r="CL42" i="288" s="1"/>
  <c r="CL51" i="288" s="1"/>
  <c r="CL49" i="288"/>
  <c r="CL56" i="287"/>
  <c r="CL57" i="287" s="1"/>
  <c r="CL66" i="287" s="1"/>
  <c r="CL61" i="287"/>
  <c r="CL62" i="287" s="1"/>
  <c r="CL67" i="287" s="1"/>
  <c r="CL68" i="287" s="1"/>
  <c r="CL96" i="287"/>
  <c r="CL82" i="287"/>
  <c r="CK64" i="280"/>
  <c r="CK68" i="280" s="1"/>
  <c r="CJ82" i="265"/>
  <c r="CJ83" i="265"/>
  <c r="DM28" i="280"/>
  <c r="DM29" i="280" s="1"/>
  <c r="DM19" i="280"/>
  <c r="DM49" i="265" s="1"/>
  <c r="DM15" i="286"/>
  <c r="CK58" i="280"/>
  <c r="CK59" i="280" s="1"/>
  <c r="CK67" i="280" s="1"/>
  <c r="CK69" i="280" s="1"/>
  <c r="CK39" i="280"/>
  <c r="AD82" i="277"/>
  <c r="AD83" i="277"/>
  <c r="CK40" i="280" l="1"/>
  <c r="CK41" i="280" s="1"/>
  <c r="CK51" i="280"/>
  <c r="CK52" i="280" s="1"/>
  <c r="CK14" i="286"/>
  <c r="CK16" i="286" s="1"/>
  <c r="CK18" i="286" s="1"/>
  <c r="CK70" i="280"/>
  <c r="DM73" i="265"/>
  <c r="DM26" i="288"/>
  <c r="DN26" i="280"/>
  <c r="CL16" i="265"/>
  <c r="CL35" i="265"/>
  <c r="CL69" i="287"/>
  <c r="CL36" i="265" s="1"/>
  <c r="CL97" i="287"/>
  <c r="CL98" i="287" s="1"/>
  <c r="CL28" i="286" s="1"/>
  <c r="CL91" i="287"/>
  <c r="CL92" i="287" s="1"/>
  <c r="CK60" i="288"/>
  <c r="CK62" i="288" s="1"/>
  <c r="CK64" i="288"/>
  <c r="CK27" i="288" l="1"/>
  <c r="CK28" i="288" s="1"/>
  <c r="CK31" i="288" s="1"/>
  <c r="CK32" i="288" s="1"/>
  <c r="CK35" i="288" s="1"/>
  <c r="CK74" i="265"/>
  <c r="CK75" i="265" s="1"/>
  <c r="CK81" i="265" s="1"/>
  <c r="CL38" i="280"/>
  <c r="CK70" i="288"/>
  <c r="CK71" i="288" s="1"/>
  <c r="CL68" i="288" s="1"/>
  <c r="CK65" i="288"/>
  <c r="CK66" i="288" s="1"/>
  <c r="CK75" i="288" s="1"/>
  <c r="CK76" i="288" s="1"/>
  <c r="CK9" i="289" s="1"/>
  <c r="CK19" i="289" s="1"/>
  <c r="CL37" i="265"/>
  <c r="CL42" i="265" s="1"/>
  <c r="CL47" i="265" s="1"/>
  <c r="CL50" i="265" s="1"/>
  <c r="DN16" i="280"/>
  <c r="DN18" i="280" s="1"/>
  <c r="CL70" i="265"/>
  <c r="CM90" i="287"/>
  <c r="CL19" i="265"/>
  <c r="CK52" i="265"/>
  <c r="CK24" i="265"/>
  <c r="CK63" i="265"/>
  <c r="CK65" i="265" s="1"/>
  <c r="CK67" i="265" s="1"/>
  <c r="CK80" i="265" s="1"/>
  <c r="CL49" i="280"/>
  <c r="CK83" i="265" l="1"/>
  <c r="CK82" i="265"/>
  <c r="CK53" i="265"/>
  <c r="CL62" i="280"/>
  <c r="CK25" i="265"/>
  <c r="CL22" i="265"/>
  <c r="CL47" i="288"/>
  <c r="CL52" i="288" s="1"/>
  <c r="CM36" i="288"/>
  <c r="CM79" i="287"/>
  <c r="CM81" i="287" s="1"/>
  <c r="DN28" i="280"/>
  <c r="DN29" i="280" s="1"/>
  <c r="DN19" i="280"/>
  <c r="DN49" i="265" s="1"/>
  <c r="DN15" i="286"/>
  <c r="CL50" i="280"/>
  <c r="CL63" i="280"/>
  <c r="CL61" i="288"/>
  <c r="CL57" i="280"/>
  <c r="CL58" i="280" l="1"/>
  <c r="CL59" i="280" s="1"/>
  <c r="CL67" i="280" s="1"/>
  <c r="CL39" i="280"/>
  <c r="CL64" i="280"/>
  <c r="CL68" i="280" s="1"/>
  <c r="DN26" i="288"/>
  <c r="DN73" i="265"/>
  <c r="DO26" i="280"/>
  <c r="CM40" i="288"/>
  <c r="CM42" i="288" s="1"/>
  <c r="CM51" i="288" s="1"/>
  <c r="CM96" i="287"/>
  <c r="CM49" i="288"/>
  <c r="CM61" i="287"/>
  <c r="CM62" i="287" s="1"/>
  <c r="CM67" i="287" s="1"/>
  <c r="CM68" i="287" s="1"/>
  <c r="CM56" i="287"/>
  <c r="CM57" i="287" s="1"/>
  <c r="CM66" i="287" s="1"/>
  <c r="CM82" i="287"/>
  <c r="CL57" i="288"/>
  <c r="CL58" i="288" s="1"/>
  <c r="CL69" i="288" s="1"/>
  <c r="CL54" i="288"/>
  <c r="CL55" i="288" s="1"/>
  <c r="CL60" i="288" l="1"/>
  <c r="CL62" i="288" s="1"/>
  <c r="CL64" i="288"/>
  <c r="CM35" i="265"/>
  <c r="CM16" i="265"/>
  <c r="CM69" i="287"/>
  <c r="CM36" i="265" s="1"/>
  <c r="CM97" i="287"/>
  <c r="CM98" i="287" s="1"/>
  <c r="CM28" i="286" s="1"/>
  <c r="CM91" i="287"/>
  <c r="CM92" i="287" s="1"/>
  <c r="DO16" i="280"/>
  <c r="DO18" i="280" s="1"/>
  <c r="CL69" i="280"/>
  <c r="CM19" i="265" l="1"/>
  <c r="DO28" i="280"/>
  <c r="DO29" i="280" s="1"/>
  <c r="DO19" i="280"/>
  <c r="DO49" i="265" s="1"/>
  <c r="DO15" i="286"/>
  <c r="CM70" i="265"/>
  <c r="CN90" i="287"/>
  <c r="CL40" i="280"/>
  <c r="CL41" i="280" s="1"/>
  <c r="CL70" i="280"/>
  <c r="CL51" i="280"/>
  <c r="CL52" i="280" s="1"/>
  <c r="CL14" i="286"/>
  <c r="CL16" i="286" s="1"/>
  <c r="CL18" i="286" s="1"/>
  <c r="CM37" i="265"/>
  <c r="CM42" i="265" s="1"/>
  <c r="CM47" i="265" s="1"/>
  <c r="CM50" i="265" s="1"/>
  <c r="CL70" i="288"/>
  <c r="CL71" i="288" s="1"/>
  <c r="CM68" i="288" s="1"/>
  <c r="CL65" i="288"/>
  <c r="CL66" i="288" s="1"/>
  <c r="CL75" i="288" s="1"/>
  <c r="CL76" i="288" s="1"/>
  <c r="CL9" i="289" s="1"/>
  <c r="CL19" i="289" s="1"/>
  <c r="CL52" i="265" l="1"/>
  <c r="CL24" i="265"/>
  <c r="CN36" i="288"/>
  <c r="CN79" i="287"/>
  <c r="CN81" i="287" s="1"/>
  <c r="DO26" i="288"/>
  <c r="DO73" i="265"/>
  <c r="DP26" i="280"/>
  <c r="CM61" i="288"/>
  <c r="CM63" i="280"/>
  <c r="CM50" i="280"/>
  <c r="CL63" i="265"/>
  <c r="CL65" i="265" s="1"/>
  <c r="CL67" i="265" s="1"/>
  <c r="CL80" i="265" s="1"/>
  <c r="CM49" i="280"/>
  <c r="CL74" i="265"/>
  <c r="CL75" i="265" s="1"/>
  <c r="CL81" i="265" s="1"/>
  <c r="CL27" i="288"/>
  <c r="CL28" i="288" s="1"/>
  <c r="CL31" i="288" s="1"/>
  <c r="CL32" i="288" s="1"/>
  <c r="CL35" i="288" s="1"/>
  <c r="CM38" i="280"/>
  <c r="CM22" i="265"/>
  <c r="CM47" i="288"/>
  <c r="CM52" i="288" s="1"/>
  <c r="CM57" i="280" l="1"/>
  <c r="CL82" i="265"/>
  <c r="CL83" i="265"/>
  <c r="DP16" i="280"/>
  <c r="DP18" i="280" s="1"/>
  <c r="CN40" i="288"/>
  <c r="CN42" i="288" s="1"/>
  <c r="CN51" i="288" s="1"/>
  <c r="CN56" i="287"/>
  <c r="CN57" i="287" s="1"/>
  <c r="CN66" i="287" s="1"/>
  <c r="CN49" i="288"/>
  <c r="CN61" i="287"/>
  <c r="CN62" i="287" s="1"/>
  <c r="CN67" i="287" s="1"/>
  <c r="CN68" i="287" s="1"/>
  <c r="CN96" i="287"/>
  <c r="CN82" i="287"/>
  <c r="CL25" i="265"/>
  <c r="CM57" i="288"/>
  <c r="CM58" i="288" s="1"/>
  <c r="CM69" i="288" s="1"/>
  <c r="CM54" i="288"/>
  <c r="CM55" i="288" s="1"/>
  <c r="CM39" i="280"/>
  <c r="CM58" i="280"/>
  <c r="CM62" i="280"/>
  <c r="CM64" i="280" s="1"/>
  <c r="CM68" i="280" s="1"/>
  <c r="CL53" i="265"/>
  <c r="DP28" i="280" l="1"/>
  <c r="DP29" i="280" s="1"/>
  <c r="DP19" i="280"/>
  <c r="DP49" i="265" s="1"/>
  <c r="DP15" i="286"/>
  <c r="CM60" i="288"/>
  <c r="CM62" i="288" s="1"/>
  <c r="CM64" i="288"/>
  <c r="CN35" i="265"/>
  <c r="CN16" i="265"/>
  <c r="CN69" i="287"/>
  <c r="CN36" i="265" s="1"/>
  <c r="CN91" i="287"/>
  <c r="CN92" i="287" s="1"/>
  <c r="CN97" i="287"/>
  <c r="CN98" i="287" s="1"/>
  <c r="CN28" i="286" s="1"/>
  <c r="CM59" i="280"/>
  <c r="CM67" i="280" s="1"/>
  <c r="CM69" i="280" s="1"/>
  <c r="CM70" i="280" l="1"/>
  <c r="CM40" i="280"/>
  <c r="CM41" i="280" s="1"/>
  <c r="CM14" i="286"/>
  <c r="CM16" i="286" s="1"/>
  <c r="CM18" i="286" s="1"/>
  <c r="CM51" i="280"/>
  <c r="CM52" i="280" s="1"/>
  <c r="CN70" i="265"/>
  <c r="CO90" i="287"/>
  <c r="CN19" i="265"/>
  <c r="AD16" i="277"/>
  <c r="AD19" i="277" s="1"/>
  <c r="AD22" i="277" s="1"/>
  <c r="DP26" i="288"/>
  <c r="DP73" i="265"/>
  <c r="AL73" i="277" s="1"/>
  <c r="DQ26" i="280"/>
  <c r="CN37" i="265"/>
  <c r="CN42" i="265" s="1"/>
  <c r="CN47" i="265" s="1"/>
  <c r="CN50" i="265" s="1"/>
  <c r="AD35" i="277"/>
  <c r="CM65" i="288"/>
  <c r="CM66" i="288" s="1"/>
  <c r="CM75" i="288" s="1"/>
  <c r="CM76" i="288" s="1"/>
  <c r="CM9" i="289" s="1"/>
  <c r="CM19" i="289" s="1"/>
  <c r="CM70" i="288"/>
  <c r="CM71" i="288" s="1"/>
  <c r="CN68" i="288" s="1"/>
  <c r="DQ16" i="280" l="1"/>
  <c r="DQ18" i="280" s="1"/>
  <c r="CO36" i="288"/>
  <c r="CO79" i="287"/>
  <c r="CO81" i="287" s="1"/>
  <c r="CM63" i="265"/>
  <c r="CM65" i="265" s="1"/>
  <c r="CM67" i="265" s="1"/>
  <c r="CM80" i="265" s="1"/>
  <c r="CN49" i="280"/>
  <c r="CM74" i="265"/>
  <c r="CM75" i="265" s="1"/>
  <c r="CM81" i="265" s="1"/>
  <c r="CM27" i="288"/>
  <c r="CM28" i="288" s="1"/>
  <c r="CM31" i="288" s="1"/>
  <c r="CM32" i="288" s="1"/>
  <c r="CM35" i="288" s="1"/>
  <c r="CN38" i="280"/>
  <c r="CN61" i="288"/>
  <c r="CN50" i="280"/>
  <c r="CN63" i="280"/>
  <c r="CN22" i="265"/>
  <c r="CN47" i="288"/>
  <c r="CN52" i="288" s="1"/>
  <c r="AE70" i="277"/>
  <c r="CM24" i="265"/>
  <c r="CM52" i="265"/>
  <c r="CN57" i="288" l="1"/>
  <c r="CN58" i="288" s="1"/>
  <c r="CN69" i="288" s="1"/>
  <c r="CN54" i="288"/>
  <c r="CN55" i="288" s="1"/>
  <c r="CN62" i="280"/>
  <c r="CN64" i="280" s="1"/>
  <c r="CN68" i="280" s="1"/>
  <c r="CO40" i="288"/>
  <c r="CO42" i="288" s="1"/>
  <c r="CO51" i="288" s="1"/>
  <c r="CO49" i="288"/>
  <c r="CO61" i="287"/>
  <c r="CO62" i="287" s="1"/>
  <c r="CO67" i="287" s="1"/>
  <c r="CO68" i="287" s="1"/>
  <c r="CO56" i="287"/>
  <c r="CO57" i="287" s="1"/>
  <c r="CO66" i="287" s="1"/>
  <c r="CO96" i="287"/>
  <c r="CO82" i="287"/>
  <c r="DQ15" i="286"/>
  <c r="DQ28" i="280"/>
  <c r="DQ29" i="280" s="1"/>
  <c r="DQ19" i="280"/>
  <c r="DQ49" i="265" s="1"/>
  <c r="CM53" i="265"/>
  <c r="CM25" i="265"/>
  <c r="CN58" i="280"/>
  <c r="CN39" i="280"/>
  <c r="CN57" i="280"/>
  <c r="CN59" i="280" s="1"/>
  <c r="CN67" i="280" s="1"/>
  <c r="CN69" i="280" s="1"/>
  <c r="CM83" i="265"/>
  <c r="CM82" i="265"/>
  <c r="CN40" i="280" l="1"/>
  <c r="CN41" i="280" s="1"/>
  <c r="CN51" i="280"/>
  <c r="CN52" i="280" s="1"/>
  <c r="CN70" i="280"/>
  <c r="CN14" i="286"/>
  <c r="CN16" i="286" s="1"/>
  <c r="CN18" i="286" s="1"/>
  <c r="CO91" i="287"/>
  <c r="CO92" i="287" s="1"/>
  <c r="CO69" i="287"/>
  <c r="CO36" i="265" s="1"/>
  <c r="CO97" i="287"/>
  <c r="CO98" i="287" s="1"/>
  <c r="CO28" i="286" s="1"/>
  <c r="DQ26" i="288"/>
  <c r="DQ73" i="265"/>
  <c r="DR26" i="280"/>
  <c r="CO35" i="265"/>
  <c r="CO16" i="265"/>
  <c r="CN60" i="288"/>
  <c r="CN62" i="288" s="1"/>
  <c r="CN64" i="288"/>
  <c r="CO19" i="265" l="1"/>
  <c r="DR16" i="280"/>
  <c r="DR18" i="280" s="1"/>
  <c r="CO70" i="265"/>
  <c r="CP90" i="287"/>
  <c r="CN65" i="288"/>
  <c r="CN66" i="288" s="1"/>
  <c r="CN75" i="288" s="1"/>
  <c r="CN76" i="288" s="1"/>
  <c r="CN9" i="289" s="1"/>
  <c r="CN19" i="289" s="1"/>
  <c r="CN70" i="288"/>
  <c r="CN71" i="288" s="1"/>
  <c r="CO68" i="288" s="1"/>
  <c r="CO37" i="265"/>
  <c r="CO42" i="265" s="1"/>
  <c r="CO47" i="265" s="1"/>
  <c r="CO50" i="265" s="1"/>
  <c r="CN63" i="265"/>
  <c r="CO49" i="280"/>
  <c r="CN24" i="265"/>
  <c r="CN52" i="265"/>
  <c r="CN27" i="288"/>
  <c r="CN28" i="288" s="1"/>
  <c r="CN31" i="288" s="1"/>
  <c r="CN32" i="288" s="1"/>
  <c r="CN35" i="288" s="1"/>
  <c r="CN74" i="265"/>
  <c r="CO38" i="280"/>
  <c r="AE74" i="277" l="1"/>
  <c r="AE75" i="277" s="1"/>
  <c r="AE81" i="277" s="1"/>
  <c r="CN75" i="265"/>
  <c r="CN81" i="265" s="1"/>
  <c r="CN53" i="265"/>
  <c r="AD51" i="277"/>
  <c r="CO62" i="280"/>
  <c r="CO57" i="280"/>
  <c r="AD24" i="277"/>
  <c r="AD25" i="277" s="1"/>
  <c r="CN25" i="265"/>
  <c r="AE63" i="277"/>
  <c r="AE65" i="277" s="1"/>
  <c r="AE67" i="277" s="1"/>
  <c r="AE80" i="277" s="1"/>
  <c r="CN65" i="265"/>
  <c r="CN67" i="265" s="1"/>
  <c r="CN80" i="265" s="1"/>
  <c r="CO63" i="280"/>
  <c r="CO50" i="280"/>
  <c r="CO61" i="288"/>
  <c r="CP36" i="288"/>
  <c r="CP79" i="287"/>
  <c r="CP81" i="287" s="1"/>
  <c r="DR28" i="280"/>
  <c r="DR29" i="280" s="1"/>
  <c r="DR19" i="280"/>
  <c r="DR49" i="265" s="1"/>
  <c r="DR15" i="286"/>
  <c r="CO22" i="265"/>
  <c r="CO47" i="288"/>
  <c r="CO52" i="288" s="1"/>
  <c r="CP40" i="288" l="1"/>
  <c r="CP42" i="288" s="1"/>
  <c r="CP51" i="288" s="1"/>
  <c r="CP96" i="287"/>
  <c r="CP61" i="287"/>
  <c r="CP62" i="287" s="1"/>
  <c r="CP67" i="287" s="1"/>
  <c r="CP68" i="287" s="1"/>
  <c r="CP56" i="287"/>
  <c r="CP57" i="287" s="1"/>
  <c r="CP66" i="287" s="1"/>
  <c r="CP49" i="288"/>
  <c r="CP82" i="287"/>
  <c r="CN82" i="265"/>
  <c r="CN83" i="265"/>
  <c r="CO57" i="288"/>
  <c r="CO58" i="288" s="1"/>
  <c r="CO69" i="288" s="1"/>
  <c r="CO54" i="288"/>
  <c r="CO55" i="288" s="1"/>
  <c r="CO58" i="280"/>
  <c r="CO59" i="280" s="1"/>
  <c r="CO67" i="280" s="1"/>
  <c r="CO69" i="280" s="1"/>
  <c r="CO39" i="280"/>
  <c r="DR26" i="288"/>
  <c r="DR73" i="265"/>
  <c r="DS26" i="280"/>
  <c r="AE83" i="277"/>
  <c r="AE82" i="277"/>
  <c r="CO64" i="280"/>
  <c r="CO68" i="280" s="1"/>
  <c r="CO14" i="286" l="1"/>
  <c r="CO16" i="286" s="1"/>
  <c r="CO18" i="286" s="1"/>
  <c r="CO51" i="280"/>
  <c r="CO52" i="280" s="1"/>
  <c r="CO40" i="280"/>
  <c r="CO70" i="280"/>
  <c r="DS16" i="280"/>
  <c r="DS18" i="280" s="1"/>
  <c r="CP35" i="265"/>
  <c r="CP16" i="265"/>
  <c r="CO60" i="288"/>
  <c r="CO62" i="288" s="1"/>
  <c r="CO64" i="288"/>
  <c r="CO41" i="280"/>
  <c r="CP91" i="287"/>
  <c r="CP92" i="287" s="1"/>
  <c r="CP97" i="287"/>
  <c r="CP98" i="287" s="1"/>
  <c r="CP28" i="286" s="1"/>
  <c r="CP69" i="287"/>
  <c r="CP36" i="265" s="1"/>
  <c r="CP19" i="265" l="1"/>
  <c r="CO52" i="265"/>
  <c r="CO24" i="265"/>
  <c r="CO63" i="265"/>
  <c r="CO65" i="265" s="1"/>
  <c r="CO67" i="265" s="1"/>
  <c r="CO80" i="265" s="1"/>
  <c r="CP49" i="280"/>
  <c r="CP70" i="265"/>
  <c r="CQ90" i="287"/>
  <c r="CO27" i="288"/>
  <c r="CO28" i="288" s="1"/>
  <c r="CO31" i="288" s="1"/>
  <c r="CO32" i="288" s="1"/>
  <c r="CO35" i="288" s="1"/>
  <c r="CO74" i="265"/>
  <c r="CO75" i="265" s="1"/>
  <c r="CO81" i="265" s="1"/>
  <c r="CP38" i="280"/>
  <c r="CO65" i="288"/>
  <c r="CO66" i="288" s="1"/>
  <c r="CO75" i="288" s="1"/>
  <c r="CO76" i="288" s="1"/>
  <c r="CO9" i="289" s="1"/>
  <c r="CO19" i="289" s="1"/>
  <c r="CO70" i="288"/>
  <c r="CO71" i="288" s="1"/>
  <c r="CP68" i="288" s="1"/>
  <c r="CP37" i="265"/>
  <c r="CP42" i="265" s="1"/>
  <c r="CP47" i="265" s="1"/>
  <c r="CP50" i="265" s="1"/>
  <c r="DS15" i="286"/>
  <c r="DS19" i="280"/>
  <c r="DS49" i="265" s="1"/>
  <c r="DS28" i="280"/>
  <c r="DS29" i="280" s="1"/>
  <c r="CP61" i="288" l="1"/>
  <c r="CP57" i="280"/>
  <c r="DS26" i="288"/>
  <c r="DS73" i="265"/>
  <c r="DT26" i="280"/>
  <c r="CP50" i="280"/>
  <c r="CP63" i="280"/>
  <c r="CQ36" i="288"/>
  <c r="CQ79" i="287"/>
  <c r="CQ81" i="287" s="1"/>
  <c r="CO82" i="265"/>
  <c r="CO83" i="265"/>
  <c r="CO53" i="265"/>
  <c r="CP22" i="265"/>
  <c r="CP47" i="288"/>
  <c r="CP52" i="288" s="1"/>
  <c r="CP62" i="280"/>
  <c r="CO25" i="265"/>
  <c r="CP64" i="280" l="1"/>
  <c r="CP68" i="280" s="1"/>
  <c r="CP57" i="288"/>
  <c r="CP58" i="288" s="1"/>
  <c r="CP69" i="288" s="1"/>
  <c r="CP54" i="288"/>
  <c r="CP55" i="288" s="1"/>
  <c r="DT16" i="280"/>
  <c r="DT18" i="280" s="1"/>
  <c r="CP58" i="280"/>
  <c r="CP59" i="280" s="1"/>
  <c r="CP67" i="280" s="1"/>
  <c r="CP69" i="280" s="1"/>
  <c r="CP39" i="280"/>
  <c r="CQ40" i="288"/>
  <c r="CQ42" i="288" s="1"/>
  <c r="CQ51" i="288" s="1"/>
  <c r="CQ61" i="287"/>
  <c r="CQ62" i="287" s="1"/>
  <c r="CQ67" i="287" s="1"/>
  <c r="CQ68" i="287" s="1"/>
  <c r="CQ49" i="288"/>
  <c r="CQ82" i="287"/>
  <c r="CQ56" i="287"/>
  <c r="CQ57" i="287" s="1"/>
  <c r="CQ66" i="287" s="1"/>
  <c r="CQ96" i="287"/>
  <c r="CQ35" i="265" l="1"/>
  <c r="CQ16" i="265"/>
  <c r="CQ97" i="287"/>
  <c r="CQ98" i="287" s="1"/>
  <c r="CQ28" i="286" s="1"/>
  <c r="CQ91" i="287"/>
  <c r="CQ92" i="287" s="1"/>
  <c r="CQ69" i="287"/>
  <c r="CQ36" i="265" s="1"/>
  <c r="DT15" i="286"/>
  <c r="DT28" i="280"/>
  <c r="DT29" i="280" s="1"/>
  <c r="DT19" i="280"/>
  <c r="DT49" i="265" s="1"/>
  <c r="CP40" i="280"/>
  <c r="CP41" i="280" s="1"/>
  <c r="CP70" i="280"/>
  <c r="CP14" i="286"/>
  <c r="CP16" i="286" s="1"/>
  <c r="CP18" i="286" s="1"/>
  <c r="CP51" i="280"/>
  <c r="CP52" i="280" s="1"/>
  <c r="CP60" i="288"/>
  <c r="CP62" i="288" s="1"/>
  <c r="CP64" i="288"/>
  <c r="CP63" i="265" l="1"/>
  <c r="CP65" i="265" s="1"/>
  <c r="CP67" i="265" s="1"/>
  <c r="CP80" i="265" s="1"/>
  <c r="CQ49" i="280"/>
  <c r="CP70" i="288"/>
  <c r="CP71" i="288" s="1"/>
  <c r="CQ68" i="288" s="1"/>
  <c r="CP65" i="288"/>
  <c r="CQ37" i="265"/>
  <c r="CQ42" i="265" s="1"/>
  <c r="CQ47" i="265" s="1"/>
  <c r="CQ50" i="265" s="1"/>
  <c r="CP66" i="288"/>
  <c r="CP75" i="288" s="1"/>
  <c r="CP76" i="288" s="1"/>
  <c r="CP9" i="289" s="1"/>
  <c r="CP19" i="289" s="1"/>
  <c r="CP52" i="265"/>
  <c r="CP24" i="265"/>
  <c r="DT73" i="265"/>
  <c r="AM73" i="277" s="1"/>
  <c r="DT26" i="288"/>
  <c r="DU26" i="280"/>
  <c r="CP27" i="288"/>
  <c r="CP28" i="288" s="1"/>
  <c r="CP31" i="288" s="1"/>
  <c r="CP32" i="288" s="1"/>
  <c r="CP35" i="288" s="1"/>
  <c r="CP74" i="265"/>
  <c r="CP75" i="265" s="1"/>
  <c r="CP81" i="265" s="1"/>
  <c r="CQ38" i="280"/>
  <c r="CQ70" i="265"/>
  <c r="CR90" i="287"/>
  <c r="CQ19" i="265"/>
  <c r="CQ22" i="265" l="1"/>
  <c r="CQ47" i="288"/>
  <c r="CQ52" i="288" s="1"/>
  <c r="CR36" i="288"/>
  <c r="CR79" i="287"/>
  <c r="CR81" i="287" s="1"/>
  <c r="CQ57" i="280"/>
  <c r="CP25" i="265"/>
  <c r="CQ63" i="280"/>
  <c r="CQ50" i="280"/>
  <c r="CQ62" i="280"/>
  <c r="DU16" i="280"/>
  <c r="DU18" i="280" s="1"/>
  <c r="CP53" i="265"/>
  <c r="CQ61" i="288"/>
  <c r="CP82" i="265"/>
  <c r="CP83" i="265"/>
  <c r="DU19" i="280" l="1"/>
  <c r="DU49" i="265" s="1"/>
  <c r="DU15" i="286"/>
  <c r="DU28" i="280"/>
  <c r="DU29" i="280" s="1"/>
  <c r="CQ64" i="280"/>
  <c r="CQ68" i="280" s="1"/>
  <c r="CQ59" i="280"/>
  <c r="CQ67" i="280" s="1"/>
  <c r="CQ69" i="280" s="1"/>
  <c r="CR40" i="288"/>
  <c r="CR42" i="288" s="1"/>
  <c r="CR51" i="288" s="1"/>
  <c r="CR96" i="287"/>
  <c r="CR61" i="287"/>
  <c r="CR62" i="287" s="1"/>
  <c r="CR67" i="287" s="1"/>
  <c r="CR68" i="287" s="1"/>
  <c r="CR82" i="287"/>
  <c r="CR49" i="288"/>
  <c r="CR56" i="287"/>
  <c r="CR57" i="287" s="1"/>
  <c r="CR66" i="287" s="1"/>
  <c r="CQ57" i="288"/>
  <c r="CQ58" i="288" s="1"/>
  <c r="CQ69" i="288" s="1"/>
  <c r="CQ54" i="288"/>
  <c r="CQ55" i="288" s="1"/>
  <c r="CQ58" i="280"/>
  <c r="CQ39" i="280"/>
  <c r="CQ60" i="288" l="1"/>
  <c r="CQ62" i="288" s="1"/>
  <c r="CQ64" i="288"/>
  <c r="CQ70" i="280"/>
  <c r="CQ51" i="280"/>
  <c r="CQ52" i="280" s="1"/>
  <c r="CQ14" i="286"/>
  <c r="CQ16" i="286" s="1"/>
  <c r="CQ18" i="286" s="1"/>
  <c r="CQ40" i="280"/>
  <c r="DU26" i="288"/>
  <c r="DU73" i="265"/>
  <c r="DV26" i="280"/>
  <c r="CQ41" i="280"/>
  <c r="CR97" i="287"/>
  <c r="CR98" i="287" s="1"/>
  <c r="CR28" i="286" s="1"/>
  <c r="CR91" i="287"/>
  <c r="CR92" i="287" s="1"/>
  <c r="CR69" i="287"/>
  <c r="CR36" i="265" s="1"/>
  <c r="CR35" i="265"/>
  <c r="CR16" i="265"/>
  <c r="CR37" i="265" l="1"/>
  <c r="CR42" i="265" s="1"/>
  <c r="CR47" i="265" s="1"/>
  <c r="CR50" i="265" s="1"/>
  <c r="AE35" i="277"/>
  <c r="CR70" i="265"/>
  <c r="CS90" i="287"/>
  <c r="DV16" i="280"/>
  <c r="DV18" i="280" s="1"/>
  <c r="CQ52" i="265"/>
  <c r="CQ24" i="265"/>
  <c r="CR19" i="265"/>
  <c r="AE16" i="277"/>
  <c r="AE19" i="277" s="1"/>
  <c r="AE22" i="277" s="1"/>
  <c r="CQ74" i="265"/>
  <c r="CQ75" i="265" s="1"/>
  <c r="CQ81" i="265" s="1"/>
  <c r="CQ27" i="288"/>
  <c r="CQ28" i="288" s="1"/>
  <c r="CQ31" i="288" s="1"/>
  <c r="CQ32" i="288" s="1"/>
  <c r="CQ35" i="288" s="1"/>
  <c r="CR38" i="280"/>
  <c r="CQ63" i="265"/>
  <c r="CQ65" i="265" s="1"/>
  <c r="CQ67" i="265" s="1"/>
  <c r="CQ80" i="265" s="1"/>
  <c r="CR49" i="280"/>
  <c r="CQ65" i="288"/>
  <c r="CQ66" i="288" s="1"/>
  <c r="CQ75" i="288" s="1"/>
  <c r="CQ76" i="288" s="1"/>
  <c r="CQ9" i="289" s="1"/>
  <c r="CQ19" i="289" s="1"/>
  <c r="CQ70" i="288"/>
  <c r="CQ71" i="288" s="1"/>
  <c r="CR68" i="288" s="1"/>
  <c r="CQ82" i="265" l="1"/>
  <c r="CQ83" i="265"/>
  <c r="CQ53" i="265"/>
  <c r="CS36" i="288"/>
  <c r="CS79" i="287"/>
  <c r="CS81" i="287" s="1"/>
  <c r="CR61" i="288"/>
  <c r="CR62" i="280"/>
  <c r="CR57" i="280"/>
  <c r="CR22" i="265"/>
  <c r="CR47" i="288"/>
  <c r="CR52" i="288" s="1"/>
  <c r="CQ25" i="265"/>
  <c r="DV19" i="280"/>
  <c r="DV49" i="265" s="1"/>
  <c r="DV28" i="280"/>
  <c r="DV29" i="280" s="1"/>
  <c r="DV15" i="286"/>
  <c r="AF70" i="277"/>
  <c r="CR63" i="280"/>
  <c r="CR50" i="280"/>
  <c r="CR58" i="280" l="1"/>
  <c r="CR39" i="280"/>
  <c r="CR59" i="280"/>
  <c r="CR67" i="280" s="1"/>
  <c r="DV26" i="288"/>
  <c r="DV73" i="265"/>
  <c r="DW26" i="280"/>
  <c r="CR57" i="288"/>
  <c r="CR58" i="288" s="1"/>
  <c r="CR69" i="288" s="1"/>
  <c r="CR54" i="288"/>
  <c r="CR55" i="288" s="1"/>
  <c r="CR64" i="280"/>
  <c r="CR68" i="280" s="1"/>
  <c r="CS40" i="288"/>
  <c r="CS42" i="288" s="1"/>
  <c r="CS51" i="288" s="1"/>
  <c r="CS49" i="288"/>
  <c r="CS56" i="287"/>
  <c r="CS57" i="287" s="1"/>
  <c r="CS66" i="287" s="1"/>
  <c r="CS96" i="287"/>
  <c r="CS61" i="287"/>
  <c r="CS62" i="287" s="1"/>
  <c r="CS67" i="287" s="1"/>
  <c r="CS68" i="287" s="1"/>
  <c r="CS82" i="287"/>
  <c r="CR69" i="280" l="1"/>
  <c r="CS97" i="287"/>
  <c r="CS91" i="287"/>
  <c r="CS92" i="287" s="1"/>
  <c r="CS69" i="287"/>
  <c r="CS36" i="265" s="1"/>
  <c r="CR60" i="288"/>
  <c r="CR62" i="288" s="1"/>
  <c r="CR64" i="288"/>
  <c r="DW16" i="280"/>
  <c r="DW18" i="280" s="1"/>
  <c r="CR40" i="280"/>
  <c r="CR14" i="286"/>
  <c r="CR16" i="286" s="1"/>
  <c r="CR18" i="286" s="1"/>
  <c r="CR70" i="280"/>
  <c r="CR51" i="280"/>
  <c r="CR52" i="280" s="1"/>
  <c r="CR41" i="280"/>
  <c r="CS35" i="265"/>
  <c r="CS16" i="265"/>
  <c r="CS98" i="287"/>
  <c r="CS28" i="286" s="1"/>
  <c r="CS19" i="265" l="1"/>
  <c r="CR63" i="265"/>
  <c r="CS49" i="280"/>
  <c r="CS37" i="265"/>
  <c r="CS42" i="265" s="1"/>
  <c r="CS47" i="265" s="1"/>
  <c r="CS50" i="265" s="1"/>
  <c r="CR74" i="265"/>
  <c r="CR27" i="288"/>
  <c r="CR28" i="288" s="1"/>
  <c r="CR31" i="288" s="1"/>
  <c r="CR32" i="288" s="1"/>
  <c r="CR35" i="288" s="1"/>
  <c r="CS38" i="280"/>
  <c r="CR24" i="265"/>
  <c r="CR52" i="265"/>
  <c r="DW19" i="280"/>
  <c r="DW49" i="265" s="1"/>
  <c r="DW28" i="280"/>
  <c r="DW29" i="280" s="1"/>
  <c r="DW15" i="286"/>
  <c r="CR65" i="288"/>
  <c r="CR66" i="288" s="1"/>
  <c r="CR75" i="288" s="1"/>
  <c r="CR76" i="288" s="1"/>
  <c r="CR9" i="289" s="1"/>
  <c r="CR19" i="289" s="1"/>
  <c r="CR70" i="288"/>
  <c r="CR71" i="288" s="1"/>
  <c r="CS68" i="288" s="1"/>
  <c r="CS70" i="265"/>
  <c r="CT90" i="287"/>
  <c r="AE24" i="277" l="1"/>
  <c r="AE25" i="277" s="1"/>
  <c r="CR25" i="265"/>
  <c r="CS63" i="280"/>
  <c r="CS50" i="280"/>
  <c r="DW73" i="265"/>
  <c r="DW26" i="288"/>
  <c r="DX26" i="280"/>
  <c r="CR53" i="265"/>
  <c r="AE51" i="277"/>
  <c r="CS57" i="280"/>
  <c r="AF74" i="277"/>
  <c r="AF75" i="277" s="1"/>
  <c r="AF81" i="277" s="1"/>
  <c r="CR75" i="265"/>
  <c r="CR81" i="265" s="1"/>
  <c r="CS62" i="280"/>
  <c r="CS64" i="280" s="1"/>
  <c r="CS68" i="280" s="1"/>
  <c r="CS22" i="265"/>
  <c r="CS47" i="288"/>
  <c r="CS52" i="288" s="1"/>
  <c r="CT36" i="288"/>
  <c r="CT79" i="287"/>
  <c r="CT81" i="287" s="1"/>
  <c r="CS61" i="288"/>
  <c r="CR65" i="265"/>
  <c r="CR67" i="265" s="1"/>
  <c r="CR80" i="265" s="1"/>
  <c r="AF63" i="277"/>
  <c r="AF65" i="277" s="1"/>
  <c r="AF67" i="277" s="1"/>
  <c r="AF80" i="277" s="1"/>
  <c r="AF83" i="277" l="1"/>
  <c r="AF82" i="277"/>
  <c r="CT40" i="288"/>
  <c r="CT42" i="288" s="1"/>
  <c r="CT51" i="288" s="1"/>
  <c r="CT96" i="287"/>
  <c r="CT49" i="288"/>
  <c r="CT56" i="287"/>
  <c r="CT57" i="287" s="1"/>
  <c r="CT66" i="287" s="1"/>
  <c r="CT61" i="287"/>
  <c r="CT62" i="287" s="1"/>
  <c r="CT67" i="287" s="1"/>
  <c r="CT68" i="287" s="1"/>
  <c r="CT82" i="287"/>
  <c r="CR83" i="265"/>
  <c r="CR82" i="265"/>
  <c r="CS57" i="288"/>
  <c r="CS58" i="288" s="1"/>
  <c r="CS69" i="288" s="1"/>
  <c r="CS54" i="288"/>
  <c r="CS55" i="288" s="1"/>
  <c r="DX16" i="280"/>
  <c r="DX18" i="280" s="1"/>
  <c r="CS58" i="280"/>
  <c r="CS59" i="280" s="1"/>
  <c r="CS67" i="280" s="1"/>
  <c r="CS69" i="280" s="1"/>
  <c r="CS39" i="280"/>
  <c r="CS40" i="280" l="1"/>
  <c r="CS14" i="286"/>
  <c r="CS16" i="286" s="1"/>
  <c r="CS18" i="286" s="1"/>
  <c r="CS51" i="280"/>
  <c r="CS52" i="280" s="1"/>
  <c r="CS70" i="280"/>
  <c r="CS41" i="280"/>
  <c r="DX15" i="286"/>
  <c r="DX19" i="280"/>
  <c r="DX49" i="265" s="1"/>
  <c r="DX28" i="280"/>
  <c r="DX29" i="280" s="1"/>
  <c r="CS60" i="288"/>
  <c r="CS62" i="288" s="1"/>
  <c r="CS64" i="288"/>
  <c r="CT35" i="265"/>
  <c r="CT16" i="265"/>
  <c r="CT91" i="287"/>
  <c r="CT92" i="287" s="1"/>
  <c r="CT97" i="287"/>
  <c r="CT98" i="287" s="1"/>
  <c r="CT28" i="286" s="1"/>
  <c r="CT69" i="287"/>
  <c r="CT36" i="265" s="1"/>
  <c r="CT70" i="265" l="1"/>
  <c r="CU90" i="287"/>
  <c r="CS70" i="288"/>
  <c r="CS71" i="288" s="1"/>
  <c r="CT68" i="288" s="1"/>
  <c r="CS65" i="288"/>
  <c r="CS74" i="265"/>
  <c r="CS75" i="265" s="1"/>
  <c r="CS81" i="265" s="1"/>
  <c r="CS27" i="288"/>
  <c r="CS28" i="288" s="1"/>
  <c r="CS31" i="288" s="1"/>
  <c r="CS32" i="288" s="1"/>
  <c r="CS35" i="288" s="1"/>
  <c r="CT38" i="280"/>
  <c r="CS63" i="265"/>
  <c r="CS65" i="265" s="1"/>
  <c r="CS67" i="265" s="1"/>
  <c r="CS80" i="265" s="1"/>
  <c r="CT49" i="280"/>
  <c r="CT19" i="265"/>
  <c r="CS66" i="288"/>
  <c r="CS75" i="288" s="1"/>
  <c r="CS76" i="288" s="1"/>
  <c r="CS9" i="289" s="1"/>
  <c r="CS19" i="289" s="1"/>
  <c r="DX73" i="265"/>
  <c r="AN73" i="277" s="1"/>
  <c r="DX26" i="288"/>
  <c r="DY26" i="280"/>
  <c r="CS24" i="265"/>
  <c r="CS52" i="265"/>
  <c r="CT37" i="265"/>
  <c r="CT42" i="265" s="1"/>
  <c r="CT47" i="265" s="1"/>
  <c r="CT50" i="265" s="1"/>
  <c r="CT62" i="280" l="1"/>
  <c r="CT57" i="280"/>
  <c r="CT61" i="288"/>
  <c r="CS53" i="265"/>
  <c r="DY16" i="280"/>
  <c r="DY18" i="280" s="1"/>
  <c r="CT63" i="280"/>
  <c r="CT50" i="280"/>
  <c r="CS25" i="265"/>
  <c r="CT22" i="265"/>
  <c r="CT47" i="288"/>
  <c r="CT52" i="288" s="1"/>
  <c r="CS83" i="265"/>
  <c r="CS82" i="265"/>
  <c r="CU36" i="288"/>
  <c r="CU79" i="287"/>
  <c r="CU81" i="287" s="1"/>
  <c r="CT64" i="280" l="1"/>
  <c r="CT68" i="280" s="1"/>
  <c r="CT58" i="280"/>
  <c r="CT59" i="280" s="1"/>
  <c r="CT67" i="280" s="1"/>
  <c r="CT69" i="280" s="1"/>
  <c r="CT39" i="280"/>
  <c r="CU40" i="288"/>
  <c r="CU42" i="288" s="1"/>
  <c r="CU51" i="288" s="1"/>
  <c r="CU56" i="287"/>
  <c r="CU57" i="287" s="1"/>
  <c r="CU66" i="287" s="1"/>
  <c r="CU61" i="287"/>
  <c r="CU62" i="287" s="1"/>
  <c r="CU67" i="287" s="1"/>
  <c r="CU68" i="287" s="1"/>
  <c r="CU49" i="288"/>
  <c r="CU96" i="287"/>
  <c r="CU82" i="287"/>
  <c r="CT57" i="288"/>
  <c r="CT58" i="288" s="1"/>
  <c r="CT69" i="288" s="1"/>
  <c r="CT54" i="288"/>
  <c r="CT55" i="288" s="1"/>
  <c r="DY19" i="280"/>
  <c r="DY49" i="265" s="1"/>
  <c r="DY15" i="286"/>
  <c r="DY28" i="280"/>
  <c r="DY29" i="280" s="1"/>
  <c r="CT70" i="280" l="1"/>
  <c r="CT40" i="280"/>
  <c r="CT51" i="280"/>
  <c r="CT52" i="280" s="1"/>
  <c r="CT14" i="286"/>
  <c r="CT16" i="286" s="1"/>
  <c r="CT18" i="286" s="1"/>
  <c r="DY26" i="288"/>
  <c r="DY73" i="265"/>
  <c r="DZ26" i="280"/>
  <c r="CU69" i="287"/>
  <c r="CU36" i="265" s="1"/>
  <c r="CU91" i="287"/>
  <c r="CU92" i="287" s="1"/>
  <c r="CU97" i="287"/>
  <c r="CU98" i="287" s="1"/>
  <c r="CU28" i="286" s="1"/>
  <c r="CT60" i="288"/>
  <c r="CT62" i="288" s="1"/>
  <c r="CT64" i="288"/>
  <c r="CU35" i="265"/>
  <c r="CU16" i="265"/>
  <c r="CT41" i="280"/>
  <c r="CU19" i="265" l="1"/>
  <c r="CT74" i="265"/>
  <c r="CT75" i="265" s="1"/>
  <c r="CT81" i="265" s="1"/>
  <c r="CT27" i="288"/>
  <c r="CT28" i="288" s="1"/>
  <c r="CT31" i="288" s="1"/>
  <c r="CT32" i="288" s="1"/>
  <c r="CT35" i="288" s="1"/>
  <c r="CU38" i="280"/>
  <c r="CU37" i="265"/>
  <c r="CU42" i="265" s="1"/>
  <c r="CU47" i="265" s="1"/>
  <c r="CU50" i="265" s="1"/>
  <c r="CT70" i="288"/>
  <c r="CT71" i="288" s="1"/>
  <c r="CU68" i="288" s="1"/>
  <c r="CT65" i="288"/>
  <c r="CT66" i="288" s="1"/>
  <c r="CT75" i="288" s="1"/>
  <c r="CT76" i="288" s="1"/>
  <c r="CT9" i="289" s="1"/>
  <c r="CT19" i="289" s="1"/>
  <c r="CU70" i="265"/>
  <c r="CV90" i="287"/>
  <c r="DZ16" i="280"/>
  <c r="DZ18" i="280" s="1"/>
  <c r="CT63" i="265"/>
  <c r="CT65" i="265" s="1"/>
  <c r="CT67" i="265" s="1"/>
  <c r="CT80" i="265" s="1"/>
  <c r="CU49" i="280"/>
  <c r="CT24" i="265"/>
  <c r="CT52" i="265"/>
  <c r="CU57" i="280" l="1"/>
  <c r="CT53" i="265"/>
  <c r="CU62" i="280"/>
  <c r="CV36" i="288"/>
  <c r="CV79" i="287"/>
  <c r="CV81" i="287" s="1"/>
  <c r="CT25" i="265"/>
  <c r="CT82" i="265"/>
  <c r="CT83" i="265"/>
  <c r="DZ19" i="280"/>
  <c r="DZ49" i="265" s="1"/>
  <c r="DZ28" i="280"/>
  <c r="DZ29" i="280" s="1"/>
  <c r="DZ15" i="286"/>
  <c r="CU61" i="288"/>
  <c r="CU50" i="280"/>
  <c r="CU63" i="280"/>
  <c r="CU22" i="265"/>
  <c r="CU47" i="288"/>
  <c r="CU52" i="288" s="1"/>
  <c r="CU57" i="288" l="1"/>
  <c r="CU58" i="288" s="1"/>
  <c r="CU69" i="288" s="1"/>
  <c r="CU54" i="288"/>
  <c r="CU55" i="288" s="1"/>
  <c r="CV40" i="288"/>
  <c r="CV42" i="288" s="1"/>
  <c r="CV51" i="288" s="1"/>
  <c r="CV56" i="287"/>
  <c r="CV57" i="287" s="1"/>
  <c r="CV66" i="287" s="1"/>
  <c r="CV96" i="287"/>
  <c r="CV61" i="287"/>
  <c r="CV62" i="287" s="1"/>
  <c r="CV67" i="287" s="1"/>
  <c r="CV68" i="287" s="1"/>
  <c r="CV49" i="288"/>
  <c r="CV82" i="287"/>
  <c r="CU58" i="280"/>
  <c r="CU59" i="280" s="1"/>
  <c r="CU67" i="280" s="1"/>
  <c r="CU69" i="280" s="1"/>
  <c r="CU39" i="280"/>
  <c r="DZ73" i="265"/>
  <c r="DZ26" i="288"/>
  <c r="EA26" i="280"/>
  <c r="CU64" i="280"/>
  <c r="CU68" i="280" s="1"/>
  <c r="CU51" i="280" l="1"/>
  <c r="CU52" i="280" s="1"/>
  <c r="CU70" i="280"/>
  <c r="CU40" i="280"/>
  <c r="CU14" i="286"/>
  <c r="CU16" i="286" s="1"/>
  <c r="CU18" i="286" s="1"/>
  <c r="CU41" i="280"/>
  <c r="EA16" i="280"/>
  <c r="EA18" i="280" s="1"/>
  <c r="CV35" i="265"/>
  <c r="CV16" i="265"/>
  <c r="CV69" i="287"/>
  <c r="CV36" i="265" s="1"/>
  <c r="CV97" i="287"/>
  <c r="CV98" i="287" s="1"/>
  <c r="CV28" i="286" s="1"/>
  <c r="CV91" i="287"/>
  <c r="CV92" i="287" s="1"/>
  <c r="CU60" i="288"/>
  <c r="CU62" i="288" s="1"/>
  <c r="CU64" i="288"/>
  <c r="CW90" i="287" l="1"/>
  <c r="CV70" i="265"/>
  <c r="CU74" i="265"/>
  <c r="CU75" i="265" s="1"/>
  <c r="CU81" i="265" s="1"/>
  <c r="CU27" i="288"/>
  <c r="CU28" i="288" s="1"/>
  <c r="CU31" i="288" s="1"/>
  <c r="CU32" i="288" s="1"/>
  <c r="CU35" i="288" s="1"/>
  <c r="CV38" i="280"/>
  <c r="CU70" i="288"/>
  <c r="CU71" i="288" s="1"/>
  <c r="CV68" i="288" s="1"/>
  <c r="CU65" i="288"/>
  <c r="CU66" i="288" s="1"/>
  <c r="CU75" i="288" s="1"/>
  <c r="CU76" i="288" s="1"/>
  <c r="CU9" i="289" s="1"/>
  <c r="CU19" i="289" s="1"/>
  <c r="CV19" i="265"/>
  <c r="AF16" i="277"/>
  <c r="AF19" i="277" s="1"/>
  <c r="AF22" i="277" s="1"/>
  <c r="EA15" i="286"/>
  <c r="EA19" i="280"/>
  <c r="EA28" i="280"/>
  <c r="EA29" i="280" s="1"/>
  <c r="H18" i="280"/>
  <c r="CU24" i="265"/>
  <c r="CU52" i="265"/>
  <c r="CV37" i="265"/>
  <c r="CV42" i="265" s="1"/>
  <c r="CV47" i="265" s="1"/>
  <c r="CV50" i="265" s="1"/>
  <c r="AF35" i="277"/>
  <c r="CU63" i="265"/>
  <c r="CU65" i="265" s="1"/>
  <c r="CU67" i="265" s="1"/>
  <c r="CU80" i="265" s="1"/>
  <c r="CV49" i="280"/>
  <c r="CU82" i="265" l="1"/>
  <c r="CU83" i="265"/>
  <c r="CV62" i="280"/>
  <c r="CU25" i="265"/>
  <c r="EA73" i="265"/>
  <c r="EA26" i="288"/>
  <c r="CV22" i="265"/>
  <c r="CV47" i="288"/>
  <c r="CV52" i="288" s="1"/>
  <c r="CV61" i="288"/>
  <c r="AG70" i="277"/>
  <c r="CV63" i="280"/>
  <c r="CV50" i="280"/>
  <c r="CU53" i="265"/>
  <c r="H28" i="280"/>
  <c r="H15" i="286"/>
  <c r="EA49" i="265"/>
  <c r="H19" i="280"/>
  <c r="H49" i="265" s="1"/>
  <c r="H61" i="269" s="1"/>
  <c r="K61" i="269" s="1"/>
  <c r="CV57" i="280"/>
  <c r="CW36" i="288"/>
  <c r="CW79" i="287"/>
  <c r="CW81" i="287" s="1"/>
  <c r="J61" i="269" l="1"/>
  <c r="L61" i="269"/>
  <c r="CV39" i="280"/>
  <c r="CV58" i="280"/>
  <c r="CV59" i="280" s="1"/>
  <c r="CV67" i="280" s="1"/>
  <c r="CW40" i="288"/>
  <c r="CW42" i="288" s="1"/>
  <c r="CW51" i="288" s="1"/>
  <c r="CW56" i="287"/>
  <c r="CW57" i="287" s="1"/>
  <c r="CW66" i="287" s="1"/>
  <c r="CW61" i="287"/>
  <c r="CW62" i="287" s="1"/>
  <c r="CW67" i="287" s="1"/>
  <c r="CW68" i="287" s="1"/>
  <c r="CW96" i="287"/>
  <c r="CW49" i="288"/>
  <c r="CW82" i="287"/>
  <c r="K48" i="277"/>
  <c r="L48" i="277"/>
  <c r="M48" i="277"/>
  <c r="N48" i="277"/>
  <c r="O48" i="277"/>
  <c r="P48" i="277"/>
  <c r="Q48" i="277"/>
  <c r="R48" i="277"/>
  <c r="S48" i="277"/>
  <c r="T48" i="277"/>
  <c r="U48" i="277"/>
  <c r="V48" i="277"/>
  <c r="W48" i="277"/>
  <c r="X48" i="277"/>
  <c r="Y48" i="277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V57" i="288"/>
  <c r="CV58" i="288" s="1"/>
  <c r="CV69" i="288" s="1"/>
  <c r="CV54" i="288"/>
  <c r="CV55" i="288" s="1"/>
  <c r="CV64" i="280"/>
  <c r="CV68" i="280" s="1"/>
  <c r="CV69" i="280" l="1"/>
  <c r="CV14" i="286" s="1"/>
  <c r="CV16" i="286" s="1"/>
  <c r="CV18" i="286" s="1"/>
  <c r="CV51" i="280"/>
  <c r="CV52" i="280" s="1"/>
  <c r="CV40" i="280"/>
  <c r="CV41" i="280" s="1"/>
  <c r="CV60" i="288"/>
  <c r="CV62" i="288" s="1"/>
  <c r="CV64" i="288"/>
  <c r="CW35" i="265"/>
  <c r="CW16" i="265"/>
  <c r="H48" i="277"/>
  <c r="K49" i="277"/>
  <c r="CW97" i="287"/>
  <c r="CW98" i="287" s="1"/>
  <c r="CW28" i="286" s="1"/>
  <c r="CW69" i="287"/>
  <c r="CW36" i="265" s="1"/>
  <c r="CW91" i="287"/>
  <c r="CW92" i="287" s="1"/>
  <c r="CV70" i="280" l="1"/>
  <c r="CW70" i="265"/>
  <c r="CX90" i="287"/>
  <c r="CW37" i="265"/>
  <c r="CW42" i="265" s="1"/>
  <c r="CW47" i="265" s="1"/>
  <c r="CW50" i="265" s="1"/>
  <c r="CV70" i="288"/>
  <c r="CV71" i="288" s="1"/>
  <c r="CW68" i="288" s="1"/>
  <c r="CV65" i="288"/>
  <c r="CV63" i="265"/>
  <c r="CW49" i="280"/>
  <c r="K52" i="277"/>
  <c r="CV74" i="265"/>
  <c r="CV27" i="288"/>
  <c r="CV28" i="288" s="1"/>
  <c r="CV31" i="288" s="1"/>
  <c r="CV32" i="288" s="1"/>
  <c r="CV35" i="288" s="1"/>
  <c r="CW38" i="280"/>
  <c r="CW19" i="265"/>
  <c r="CV66" i="288"/>
  <c r="CV75" i="288" s="1"/>
  <c r="CV76" i="288" s="1"/>
  <c r="CV9" i="289" s="1"/>
  <c r="CV19" i="289" s="1"/>
  <c r="CV52" i="265"/>
  <c r="CV24" i="265"/>
  <c r="AF24" i="277" l="1"/>
  <c r="AF25" i="277" s="1"/>
  <c r="CV25" i="265"/>
  <c r="CV53" i="265"/>
  <c r="AF51" i="277"/>
  <c r="CW22" i="265"/>
  <c r="CW47" i="288"/>
  <c r="CW52" i="288" s="1"/>
  <c r="CW57" i="280"/>
  <c r="AG74" i="277"/>
  <c r="AG75" i="277" s="1"/>
  <c r="AG81" i="277" s="1"/>
  <c r="CV75" i="265"/>
  <c r="CV81" i="265" s="1"/>
  <c r="CV65" i="265"/>
  <c r="CV67" i="265" s="1"/>
  <c r="CV80" i="265" s="1"/>
  <c r="AG63" i="277"/>
  <c r="AG65" i="277" s="1"/>
  <c r="AG67" i="277" s="1"/>
  <c r="AG80" i="277" s="1"/>
  <c r="CW61" i="288"/>
  <c r="CW62" i="280"/>
  <c r="CW50" i="280"/>
  <c r="CW63" i="280"/>
  <c r="CX36" i="288"/>
  <c r="CX79" i="287"/>
  <c r="CX81" i="287" s="1"/>
  <c r="AG82" i="277" l="1"/>
  <c r="AG83" i="277"/>
  <c r="CX40" i="288"/>
  <c r="CX42" i="288" s="1"/>
  <c r="CX51" i="288" s="1"/>
  <c r="CX96" i="287"/>
  <c r="CX56" i="287"/>
  <c r="CX57" i="287" s="1"/>
  <c r="CX66" i="287" s="1"/>
  <c r="CX49" i="288"/>
  <c r="CX61" i="287"/>
  <c r="CX62" i="287" s="1"/>
  <c r="CX67" i="287" s="1"/>
  <c r="CX68" i="287" s="1"/>
  <c r="CX82" i="287"/>
  <c r="CV82" i="265"/>
  <c r="CV83" i="265"/>
  <c r="CW57" i="288"/>
  <c r="CW58" i="288" s="1"/>
  <c r="CW69" i="288" s="1"/>
  <c r="CW54" i="288"/>
  <c r="CW55" i="288" s="1"/>
  <c r="CW64" i="280"/>
  <c r="CW68" i="280" s="1"/>
  <c r="CW39" i="280"/>
  <c r="CW58" i="280"/>
  <c r="CW59" i="280" s="1"/>
  <c r="CW67" i="280" s="1"/>
  <c r="CW69" i="280" s="1"/>
  <c r="CW70" i="280" l="1"/>
  <c r="CW40" i="280"/>
  <c r="CW51" i="280"/>
  <c r="CW52" i="280" s="1"/>
  <c r="CW14" i="286"/>
  <c r="CW16" i="286" s="1"/>
  <c r="CW18" i="286" s="1"/>
  <c r="CX69" i="287"/>
  <c r="CX36" i="265" s="1"/>
  <c r="CX91" i="287"/>
  <c r="CX92" i="287" s="1"/>
  <c r="CX97" i="287"/>
  <c r="CW41" i="280"/>
  <c r="CW60" i="288"/>
  <c r="CW62" i="288" s="1"/>
  <c r="CW64" i="288"/>
  <c r="CX16" i="265"/>
  <c r="CX35" i="265"/>
  <c r="CX98" i="287"/>
  <c r="CX28" i="286" s="1"/>
  <c r="CX19" i="265" l="1"/>
  <c r="CW65" i="288"/>
  <c r="CW70" i="288"/>
  <c r="CW71" i="288" s="1"/>
  <c r="CX68" i="288" s="1"/>
  <c r="CX37" i="265"/>
  <c r="CX42" i="265" s="1"/>
  <c r="CX47" i="265" s="1"/>
  <c r="CX50" i="265" s="1"/>
  <c r="CW66" i="288"/>
  <c r="CW75" i="288" s="1"/>
  <c r="CW76" i="288" s="1"/>
  <c r="CW9" i="289" s="1"/>
  <c r="CW19" i="289" s="1"/>
  <c r="CW74" i="265"/>
  <c r="CW75" i="265" s="1"/>
  <c r="CW81" i="265" s="1"/>
  <c r="CW27" i="288"/>
  <c r="CW28" i="288" s="1"/>
  <c r="CW31" i="288" s="1"/>
  <c r="CW32" i="288" s="1"/>
  <c r="CW35" i="288" s="1"/>
  <c r="CX38" i="280"/>
  <c r="CX70" i="265"/>
  <c r="CY90" i="287"/>
  <c r="CW63" i="265"/>
  <c r="CW65" i="265" s="1"/>
  <c r="CW67" i="265" s="1"/>
  <c r="CW80" i="265" s="1"/>
  <c r="CX49" i="280"/>
  <c r="CW24" i="265"/>
  <c r="CW52" i="265"/>
  <c r="CW53" i="265" l="1"/>
  <c r="CX62" i="280"/>
  <c r="CY36" i="288"/>
  <c r="CY79" i="287"/>
  <c r="CY81" i="287" s="1"/>
  <c r="CX57" i="280"/>
  <c r="CW25" i="265"/>
  <c r="CW82" i="265"/>
  <c r="CW83" i="265"/>
  <c r="CX63" i="280"/>
  <c r="CX50" i="280"/>
  <c r="CX47" i="288"/>
  <c r="CX52" i="288" s="1"/>
  <c r="CX22" i="265"/>
  <c r="CX61" i="288"/>
  <c r="CX57" i="288" l="1"/>
  <c r="CX58" i="288" s="1"/>
  <c r="CX69" i="288" s="1"/>
  <c r="CX54" i="288"/>
  <c r="CX55" i="288" s="1"/>
  <c r="CY40" i="288"/>
  <c r="CY42" i="288" s="1"/>
  <c r="CY51" i="288" s="1"/>
  <c r="CY49" i="288"/>
  <c r="CY96" i="287"/>
  <c r="CY82" i="287"/>
  <c r="CY56" i="287"/>
  <c r="CY57" i="287" s="1"/>
  <c r="CY66" i="287" s="1"/>
  <c r="CY61" i="287"/>
  <c r="CY62" i="287" s="1"/>
  <c r="CY67" i="287" s="1"/>
  <c r="CY68" i="287" s="1"/>
  <c r="CX64" i="280"/>
  <c r="CX68" i="280" s="1"/>
  <c r="CX58" i="280"/>
  <c r="CX59" i="280" s="1"/>
  <c r="CX67" i="280" s="1"/>
  <c r="CX69" i="280" s="1"/>
  <c r="CX39" i="280"/>
  <c r="CY91" i="287" l="1"/>
  <c r="CY92" i="287" s="1"/>
  <c r="CY69" i="287"/>
  <c r="CY36" i="265" s="1"/>
  <c r="CY97" i="287"/>
  <c r="CY35" i="265"/>
  <c r="CY16" i="265"/>
  <c r="CX70" i="280"/>
  <c r="CX14" i="286"/>
  <c r="CX16" i="286" s="1"/>
  <c r="CX18" i="286" s="1"/>
  <c r="CX40" i="280"/>
  <c r="CX41" i="280" s="1"/>
  <c r="CX51" i="280"/>
  <c r="CX52" i="280" s="1"/>
  <c r="CY98" i="287"/>
  <c r="CY28" i="286" s="1"/>
  <c r="CX60" i="288"/>
  <c r="CX62" i="288" s="1"/>
  <c r="CX64" i="288"/>
  <c r="CX74" i="265" l="1"/>
  <c r="CX75" i="265" s="1"/>
  <c r="CX81" i="265" s="1"/>
  <c r="CX27" i="288"/>
  <c r="CX28" i="288" s="1"/>
  <c r="CX31" i="288" s="1"/>
  <c r="CX32" i="288" s="1"/>
  <c r="CX35" i="288" s="1"/>
  <c r="CY38" i="280"/>
  <c r="CX63" i="265"/>
  <c r="CX65" i="265" s="1"/>
  <c r="CX67" i="265" s="1"/>
  <c r="CX80" i="265" s="1"/>
  <c r="CY49" i="280"/>
  <c r="CY19" i="265"/>
  <c r="CY70" i="265"/>
  <c r="CZ90" i="287"/>
  <c r="CX70" i="288"/>
  <c r="CX71" i="288" s="1"/>
  <c r="CY68" i="288" s="1"/>
  <c r="CX65" i="288"/>
  <c r="CX66" i="288" s="1"/>
  <c r="CX75" i="288" s="1"/>
  <c r="CX76" i="288" s="1"/>
  <c r="CX9" i="289" s="1"/>
  <c r="CX19" i="289" s="1"/>
  <c r="CX52" i="265"/>
  <c r="CX24" i="265"/>
  <c r="CY37" i="265"/>
  <c r="CY42" i="265" s="1"/>
  <c r="CY47" i="265" s="1"/>
  <c r="CY50" i="265" s="1"/>
  <c r="CX25" i="265" l="1"/>
  <c r="CZ36" i="288"/>
  <c r="CZ79" i="287"/>
  <c r="CZ81" i="287" s="1"/>
  <c r="CY62" i="280"/>
  <c r="CY63" i="280"/>
  <c r="CY50" i="280"/>
  <c r="CX53" i="265"/>
  <c r="CY61" i="288"/>
  <c r="CY22" i="265"/>
  <c r="CY47" i="288"/>
  <c r="CY52" i="288" s="1"/>
  <c r="CX83" i="265"/>
  <c r="CX82" i="265"/>
  <c r="CY57" i="280"/>
  <c r="CY58" i="280" l="1"/>
  <c r="CY39" i="280"/>
  <c r="CZ40" i="288"/>
  <c r="CZ42" i="288" s="1"/>
  <c r="CZ51" i="288" s="1"/>
  <c r="CZ96" i="287"/>
  <c r="CZ61" i="287"/>
  <c r="CZ62" i="287" s="1"/>
  <c r="CZ67" i="287" s="1"/>
  <c r="CZ68" i="287" s="1"/>
  <c r="CZ49" i="288"/>
  <c r="CZ56" i="287"/>
  <c r="CZ57" i="287" s="1"/>
  <c r="CZ66" i="287" s="1"/>
  <c r="CZ82" i="287"/>
  <c r="CY59" i="280"/>
  <c r="CY67" i="280" s="1"/>
  <c r="CY57" i="288"/>
  <c r="CY58" i="288" s="1"/>
  <c r="CY69" i="288" s="1"/>
  <c r="CY54" i="288"/>
  <c r="CY55" i="288" s="1"/>
  <c r="CY64" i="280"/>
  <c r="CY68" i="280" s="1"/>
  <c r="CZ35" i="265" l="1"/>
  <c r="CZ16" i="265"/>
  <c r="CY60" i="288"/>
  <c r="CY62" i="288" s="1"/>
  <c r="CY64" i="288"/>
  <c r="CY69" i="280"/>
  <c r="CZ91" i="287"/>
  <c r="CZ92" i="287" s="1"/>
  <c r="CZ69" i="287"/>
  <c r="CZ36" i="265" s="1"/>
  <c r="CZ97" i="287"/>
  <c r="CZ98" i="287" s="1"/>
  <c r="CZ28" i="286" s="1"/>
  <c r="CY40" i="280" l="1"/>
  <c r="CY41" i="280" s="1"/>
  <c r="CY14" i="286"/>
  <c r="CY16" i="286" s="1"/>
  <c r="CY18" i="286" s="1"/>
  <c r="CY51" i="280"/>
  <c r="CY52" i="280" s="1"/>
  <c r="CY70" i="280"/>
  <c r="CZ70" i="265"/>
  <c r="DA90" i="287"/>
  <c r="CZ37" i="265"/>
  <c r="CZ42" i="265" s="1"/>
  <c r="CZ47" i="265" s="1"/>
  <c r="CZ50" i="265" s="1"/>
  <c r="AG35" i="277"/>
  <c r="CY65" i="288"/>
  <c r="CY66" i="288" s="1"/>
  <c r="CY75" i="288" s="1"/>
  <c r="CY76" i="288" s="1"/>
  <c r="CY9" i="289" s="1"/>
  <c r="CY19" i="289" s="1"/>
  <c r="CY70" i="288"/>
  <c r="CY71" i="288" s="1"/>
  <c r="CZ68" i="288" s="1"/>
  <c r="CZ19" i="265"/>
  <c r="AG16" i="277"/>
  <c r="AG19" i="277" s="1"/>
  <c r="AG22" i="277" s="1"/>
  <c r="CZ61" i="288" l="1"/>
  <c r="CZ22" i="265"/>
  <c r="CZ47" i="288"/>
  <c r="CZ52" i="288" s="1"/>
  <c r="CZ63" i="280"/>
  <c r="CZ50" i="280"/>
  <c r="DA36" i="288"/>
  <c r="DA79" i="287"/>
  <c r="DA81" i="287" s="1"/>
  <c r="CY24" i="265"/>
  <c r="CY52" i="265"/>
  <c r="AH70" i="277"/>
  <c r="CY63" i="265"/>
  <c r="CY65" i="265" s="1"/>
  <c r="CY67" i="265" s="1"/>
  <c r="CY80" i="265" s="1"/>
  <c r="CZ49" i="280"/>
  <c r="CY27" i="288"/>
  <c r="CY28" i="288" s="1"/>
  <c r="CY31" i="288" s="1"/>
  <c r="CY32" i="288" s="1"/>
  <c r="CY35" i="288" s="1"/>
  <c r="CY74" i="265"/>
  <c r="CY75" i="265" s="1"/>
  <c r="CY81" i="265" s="1"/>
  <c r="CZ38" i="280"/>
  <c r="CY53" i="265" l="1"/>
  <c r="CZ62" i="280"/>
  <c r="CZ64" i="280" s="1"/>
  <c r="CZ68" i="280" s="1"/>
  <c r="CY25" i="265"/>
  <c r="CZ39" i="280"/>
  <c r="CZ58" i="280"/>
  <c r="CZ57" i="280"/>
  <c r="CY82" i="265"/>
  <c r="CY83" i="265"/>
  <c r="DA40" i="288"/>
  <c r="DA42" i="288" s="1"/>
  <c r="DA51" i="288" s="1"/>
  <c r="DA49" i="288"/>
  <c r="DA61" i="287"/>
  <c r="DA62" i="287" s="1"/>
  <c r="DA67" i="287" s="1"/>
  <c r="DA68" i="287" s="1"/>
  <c r="DA96" i="287"/>
  <c r="DA56" i="287"/>
  <c r="DA57" i="287" s="1"/>
  <c r="DA66" i="287" s="1"/>
  <c r="DA82" i="287"/>
  <c r="CZ57" i="288"/>
  <c r="CZ58" i="288" s="1"/>
  <c r="CZ69" i="288" s="1"/>
  <c r="CZ54" i="288"/>
  <c r="CZ55" i="288" s="1"/>
  <c r="CZ59" i="280" l="1"/>
  <c r="CZ67" i="280" s="1"/>
  <c r="CZ60" i="288"/>
  <c r="CZ62" i="288" s="1"/>
  <c r="CZ64" i="288"/>
  <c r="DA35" i="265"/>
  <c r="DA16" i="265"/>
  <c r="DA69" i="287"/>
  <c r="DA36" i="265" s="1"/>
  <c r="DA91" i="287"/>
  <c r="DA92" i="287" s="1"/>
  <c r="DA97" i="287"/>
  <c r="DA98" i="287" s="1"/>
  <c r="DA28" i="286" s="1"/>
  <c r="CZ69" i="280"/>
  <c r="CZ14" i="286" l="1"/>
  <c r="CZ16" i="286" s="1"/>
  <c r="CZ18" i="286" s="1"/>
  <c r="CZ51" i="280"/>
  <c r="CZ52" i="280" s="1"/>
  <c r="CZ70" i="280"/>
  <c r="CZ40" i="280"/>
  <c r="CZ41" i="280" s="1"/>
  <c r="DA70" i="265"/>
  <c r="DB90" i="287"/>
  <c r="DA19" i="265"/>
  <c r="DA37" i="265"/>
  <c r="DA42" i="265" s="1"/>
  <c r="DA47" i="265" s="1"/>
  <c r="DA50" i="265" s="1"/>
  <c r="CZ70" i="288"/>
  <c r="CZ71" i="288" s="1"/>
  <c r="DA68" i="288" s="1"/>
  <c r="CZ65" i="288"/>
  <c r="CZ66" i="288" s="1"/>
  <c r="CZ75" i="288" s="1"/>
  <c r="CZ76" i="288" s="1"/>
  <c r="CZ9" i="289" s="1"/>
  <c r="CZ19" i="289" s="1"/>
  <c r="DA61" i="288" l="1"/>
  <c r="DA50" i="280"/>
  <c r="DA63" i="280"/>
  <c r="DA22" i="265"/>
  <c r="DA47" i="288"/>
  <c r="DA52" i="288" s="1"/>
  <c r="DB36" i="288"/>
  <c r="DB79" i="287"/>
  <c r="DB81" i="287" s="1"/>
  <c r="CZ27" i="288"/>
  <c r="CZ28" i="288" s="1"/>
  <c r="CZ31" i="288" s="1"/>
  <c r="CZ32" i="288" s="1"/>
  <c r="CZ35" i="288" s="1"/>
  <c r="CZ74" i="265"/>
  <c r="DA38" i="280"/>
  <c r="CZ63" i="265"/>
  <c r="DA49" i="280"/>
  <c r="CZ24" i="265"/>
  <c r="CZ52" i="265"/>
  <c r="AG24" i="277" l="1"/>
  <c r="AG25" i="277" s="1"/>
  <c r="CZ25" i="265"/>
  <c r="CZ53" i="265"/>
  <c r="AG51" i="277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CZ75" i="265"/>
  <c r="CZ81" i="265" s="1"/>
  <c r="DB40" i="288"/>
  <c r="DB42" i="288" s="1"/>
  <c r="DB51" i="288" s="1"/>
  <c r="DB61" i="287"/>
  <c r="DB62" i="287" s="1"/>
  <c r="DB67" i="287" s="1"/>
  <c r="DB68" i="287" s="1"/>
  <c r="DB49" i="288"/>
  <c r="DB96" i="287"/>
  <c r="DB56" i="287"/>
  <c r="DB57" i="287" s="1"/>
  <c r="DB66" i="287" s="1"/>
  <c r="DB82" i="287"/>
  <c r="DA58" i="280"/>
  <c r="DA39" i="280"/>
  <c r="DA62" i="280"/>
  <c r="DA64" i="280" s="1"/>
  <c r="DA68" i="280" s="1"/>
  <c r="DA57" i="280"/>
  <c r="DA57" i="288"/>
  <c r="DA58" i="288" s="1"/>
  <c r="DA69" i="288" s="1"/>
  <c r="DA54" i="288"/>
  <c r="DA55" i="288" s="1"/>
  <c r="DB16" i="265" l="1"/>
  <c r="DB35" i="265"/>
  <c r="DB97" i="287"/>
  <c r="DB98" i="287" s="1"/>
  <c r="DB28" i="286" s="1"/>
  <c r="DB69" i="287"/>
  <c r="DB36" i="265" s="1"/>
  <c r="DB91" i="287"/>
  <c r="DB92" i="287" s="1"/>
  <c r="AH82" i="277"/>
  <c r="AH83" i="277"/>
  <c r="DA60" i="288"/>
  <c r="DA62" i="288" s="1"/>
  <c r="DA64" i="288"/>
  <c r="DA59" i="280"/>
  <c r="DA67" i="280" s="1"/>
  <c r="DA69" i="280" s="1"/>
  <c r="CZ83" i="265"/>
  <c r="CZ82" i="265"/>
  <c r="DB19" i="265" l="1"/>
  <c r="DA51" i="280"/>
  <c r="DA52" i="280" s="1"/>
  <c r="DA40" i="280"/>
  <c r="DA41" i="280" s="1"/>
  <c r="DA14" i="286"/>
  <c r="DA16" i="286" s="1"/>
  <c r="DA18" i="286" s="1"/>
  <c r="DA70" i="280"/>
  <c r="DA65" i="288"/>
  <c r="DA70" i="288"/>
  <c r="DA71" i="288" s="1"/>
  <c r="DB68" i="288" s="1"/>
  <c r="DA66" i="288"/>
  <c r="DA75" i="288" s="1"/>
  <c r="DA76" i="288" s="1"/>
  <c r="DA9" i="289" s="1"/>
  <c r="DA19" i="289" s="1"/>
  <c r="DB70" i="265"/>
  <c r="DC90" i="287"/>
  <c r="DB37" i="265"/>
  <c r="DB42" i="265" s="1"/>
  <c r="DB47" i="265" s="1"/>
  <c r="DB50" i="265" s="1"/>
  <c r="DB61" i="288" l="1"/>
  <c r="DA74" i="265"/>
  <c r="DA75" i="265" s="1"/>
  <c r="DA81" i="265" s="1"/>
  <c r="DA27" i="288"/>
  <c r="DA28" i="288" s="1"/>
  <c r="DA31" i="288" s="1"/>
  <c r="DA32" i="288" s="1"/>
  <c r="DA35" i="288" s="1"/>
  <c r="DB38" i="280"/>
  <c r="DC36" i="288"/>
  <c r="DC79" i="287"/>
  <c r="DC81" i="287" s="1"/>
  <c r="DA63" i="265"/>
  <c r="DA65" i="265" s="1"/>
  <c r="DA67" i="265" s="1"/>
  <c r="DA80" i="265" s="1"/>
  <c r="DB49" i="280"/>
  <c r="DB22" i="265"/>
  <c r="DB47" i="288"/>
  <c r="DB52" i="288" s="1"/>
  <c r="DB63" i="280"/>
  <c r="DB50" i="280"/>
  <c r="DA52" i="265"/>
  <c r="DA24" i="265"/>
  <c r="DA53" i="265" l="1"/>
  <c r="DA25" i="265"/>
  <c r="DB58" i="280"/>
  <c r="DB39" i="280"/>
  <c r="DA82" i="265"/>
  <c r="DA83" i="265"/>
  <c r="DC40" i="288"/>
  <c r="DC42" i="288" s="1"/>
  <c r="DC51" i="288" s="1"/>
  <c r="DC96" i="287"/>
  <c r="DC56" i="287"/>
  <c r="DC57" i="287" s="1"/>
  <c r="DC66" i="287" s="1"/>
  <c r="DC61" i="287"/>
  <c r="DC62" i="287" s="1"/>
  <c r="DC67" i="287" s="1"/>
  <c r="DC68" i="287" s="1"/>
  <c r="DC82" i="287"/>
  <c r="DC49" i="288"/>
  <c r="DB57" i="280"/>
  <c r="DB59" i="280" s="1"/>
  <c r="DB67" i="280" s="1"/>
  <c r="DB57" i="288"/>
  <c r="DB58" i="288" s="1"/>
  <c r="DB69" i="288" s="1"/>
  <c r="DB54" i="288"/>
  <c r="DB55" i="288" s="1"/>
  <c r="DB62" i="280"/>
  <c r="DB64" i="280" s="1"/>
  <c r="DB68" i="280" s="1"/>
  <c r="DB69" i="280" l="1"/>
  <c r="DC35" i="265"/>
  <c r="DC16" i="265"/>
  <c r="DB60" i="288"/>
  <c r="DB62" i="288" s="1"/>
  <c r="DB64" i="288"/>
  <c r="DC91" i="287"/>
  <c r="DC92" i="287" s="1"/>
  <c r="DC97" i="287"/>
  <c r="DC69" i="287"/>
  <c r="DC36" i="265" s="1"/>
  <c r="DC98" i="287"/>
  <c r="DC28" i="286" s="1"/>
  <c r="DC70" i="265" l="1"/>
  <c r="DD90" i="287"/>
  <c r="DC19" i="265"/>
  <c r="DB65" i="288"/>
  <c r="DB66" i="288" s="1"/>
  <c r="DB75" i="288" s="1"/>
  <c r="DB76" i="288" s="1"/>
  <c r="DB9" i="289" s="1"/>
  <c r="DB19" i="289" s="1"/>
  <c r="DB70" i="288"/>
  <c r="DB71" i="288" s="1"/>
  <c r="DC68" i="288" s="1"/>
  <c r="DC37" i="265"/>
  <c r="DC42" i="265" s="1"/>
  <c r="DC47" i="265" s="1"/>
  <c r="DC50" i="265" s="1"/>
  <c r="DB70" i="280"/>
  <c r="DB14" i="286"/>
  <c r="DB16" i="286" s="1"/>
  <c r="DB18" i="286" s="1"/>
  <c r="DB40" i="280"/>
  <c r="DB41" i="280" s="1"/>
  <c r="DB51" i="280"/>
  <c r="DB52" i="280" s="1"/>
  <c r="DC61" i="288" l="1"/>
  <c r="DB63" i="265"/>
  <c r="DB65" i="265" s="1"/>
  <c r="DB67" i="265" s="1"/>
  <c r="DB80" i="265" s="1"/>
  <c r="DC49" i="280"/>
  <c r="DB74" i="265"/>
  <c r="DB75" i="265" s="1"/>
  <c r="DB81" i="265" s="1"/>
  <c r="DB27" i="288"/>
  <c r="DB28" i="288" s="1"/>
  <c r="DB31" i="288" s="1"/>
  <c r="DB32" i="288" s="1"/>
  <c r="DB35" i="288" s="1"/>
  <c r="DC38" i="280"/>
  <c r="DB24" i="265"/>
  <c r="DB52" i="265"/>
  <c r="DC63" i="280"/>
  <c r="DC50" i="280"/>
  <c r="DC22" i="265"/>
  <c r="DC47" i="288"/>
  <c r="DC52" i="288" s="1"/>
  <c r="DD36" i="288"/>
  <c r="DD79" i="287"/>
  <c r="DD81" i="287" s="1"/>
  <c r="DC58" i="280" l="1"/>
  <c r="DC39" i="280"/>
  <c r="DB53" i="265"/>
  <c r="DC57" i="280"/>
  <c r="DB82" i="265"/>
  <c r="DB83" i="265"/>
  <c r="DD40" i="288"/>
  <c r="DD42" i="288" s="1"/>
  <c r="DD51" i="288" s="1"/>
  <c r="DD56" i="287"/>
  <c r="DD57" i="287" s="1"/>
  <c r="DD66" i="287" s="1"/>
  <c r="DD82" i="287"/>
  <c r="DD96" i="287"/>
  <c r="DD61" i="287"/>
  <c r="DD62" i="287" s="1"/>
  <c r="DD67" i="287" s="1"/>
  <c r="DD68" i="287" s="1"/>
  <c r="DD49" i="288"/>
  <c r="DC57" i="288"/>
  <c r="DC58" i="288" s="1"/>
  <c r="DC69" i="288" s="1"/>
  <c r="DC54" i="288"/>
  <c r="DC55" i="288" s="1"/>
  <c r="DB25" i="265"/>
  <c r="DC62" i="280"/>
  <c r="DC64" i="280" s="1"/>
  <c r="DC68" i="280" s="1"/>
  <c r="DC59" i="280" l="1"/>
  <c r="DC67" i="280" s="1"/>
  <c r="DC60" i="288"/>
  <c r="DC62" i="288" s="1"/>
  <c r="DC64" i="288"/>
  <c r="DD91" i="287"/>
  <c r="DD92" i="287" s="1"/>
  <c r="DD97" i="287"/>
  <c r="DD98" i="287" s="1"/>
  <c r="DD28" i="286" s="1"/>
  <c r="DD69" i="287"/>
  <c r="DD36" i="265" s="1"/>
  <c r="DD35" i="265"/>
  <c r="DD16" i="265"/>
  <c r="DC69" i="280"/>
  <c r="DD19" i="265" l="1"/>
  <c r="AH16" i="277"/>
  <c r="AH19" i="277" s="1"/>
  <c r="AH22" i="277" s="1"/>
  <c r="DD70" i="265"/>
  <c r="DE90" i="287"/>
  <c r="DC40" i="280"/>
  <c r="DC41" i="280" s="1"/>
  <c r="DC51" i="280"/>
  <c r="DC52" i="280" s="1"/>
  <c r="DC70" i="280"/>
  <c r="DC14" i="286"/>
  <c r="DC16" i="286" s="1"/>
  <c r="DC18" i="286" s="1"/>
  <c r="DD37" i="265"/>
  <c r="DD42" i="265" s="1"/>
  <c r="DD47" i="265" s="1"/>
  <c r="DD50" i="265" s="1"/>
  <c r="AH35" i="277"/>
  <c r="DC70" i="288"/>
  <c r="DC71" i="288" s="1"/>
  <c r="DD68" i="288" s="1"/>
  <c r="DC65" i="288"/>
  <c r="DC66" i="288" s="1"/>
  <c r="DC75" i="288" s="1"/>
  <c r="DC76" i="288" s="1"/>
  <c r="DC9" i="289" s="1"/>
  <c r="DC19" i="289" s="1"/>
  <c r="DD61" i="288" l="1"/>
  <c r="DD50" i="280"/>
  <c r="DD63" i="280"/>
  <c r="DC24" i="265"/>
  <c r="DC52" i="265"/>
  <c r="DC27" i="288"/>
  <c r="DC28" i="288" s="1"/>
  <c r="DC31" i="288" s="1"/>
  <c r="DC32" i="288" s="1"/>
  <c r="DC35" i="288" s="1"/>
  <c r="DC74" i="265"/>
  <c r="DC75" i="265" s="1"/>
  <c r="DC81" i="265" s="1"/>
  <c r="DD38" i="280"/>
  <c r="DE36" i="288"/>
  <c r="DE79" i="287"/>
  <c r="DE81" i="287" s="1"/>
  <c r="DC63" i="265"/>
  <c r="DC65" i="265" s="1"/>
  <c r="DC67" i="265" s="1"/>
  <c r="DC80" i="265" s="1"/>
  <c r="DD49" i="280"/>
  <c r="AI70" i="277"/>
  <c r="DD22" i="265"/>
  <c r="DD47" i="288"/>
  <c r="DD52" i="288" s="1"/>
  <c r="DC83" i="265" l="1"/>
  <c r="DC82" i="265"/>
  <c r="DD57" i="280"/>
  <c r="DC25" i="265"/>
  <c r="DD58" i="280"/>
  <c r="DD39" i="280"/>
  <c r="DD57" i="288"/>
  <c r="DD58" i="288" s="1"/>
  <c r="DD69" i="288" s="1"/>
  <c r="DD54" i="288"/>
  <c r="DD55" i="288" s="1"/>
  <c r="DD62" i="280"/>
  <c r="DD64" i="280" s="1"/>
  <c r="DD68" i="280" s="1"/>
  <c r="DE40" i="288"/>
  <c r="DE42" i="288" s="1"/>
  <c r="DE51" i="288" s="1"/>
  <c r="DE96" i="287"/>
  <c r="DE49" i="288"/>
  <c r="DE61" i="287"/>
  <c r="DE62" i="287" s="1"/>
  <c r="DE67" i="287" s="1"/>
  <c r="DE68" i="287" s="1"/>
  <c r="DE56" i="287"/>
  <c r="DE57" i="287" s="1"/>
  <c r="DE66" i="287" s="1"/>
  <c r="DE82" i="287"/>
  <c r="DC53" i="265"/>
  <c r="DE97" i="287" l="1"/>
  <c r="DE69" i="287"/>
  <c r="DE36" i="265" s="1"/>
  <c r="DE91" i="287"/>
  <c r="DE92" i="287" s="1"/>
  <c r="DD59" i="280"/>
  <c r="DD67" i="280" s="1"/>
  <c r="DD69" i="280" s="1"/>
  <c r="DE16" i="265"/>
  <c r="DE35" i="265"/>
  <c r="DE98" i="287"/>
  <c r="DE28" i="286" s="1"/>
  <c r="DD60" i="288"/>
  <c r="DD62" i="288" s="1"/>
  <c r="DD64" i="288"/>
  <c r="DD70" i="288" l="1"/>
  <c r="DD71" i="288" s="1"/>
  <c r="DE68" i="288" s="1"/>
  <c r="DD65" i="288"/>
  <c r="DE37" i="265"/>
  <c r="DE42" i="265" s="1"/>
  <c r="DE47" i="265" s="1"/>
  <c r="DE50" i="265" s="1"/>
  <c r="DD14" i="286"/>
  <c r="DD16" i="286" s="1"/>
  <c r="DD18" i="286" s="1"/>
  <c r="DD70" i="280"/>
  <c r="DD51" i="280"/>
  <c r="DD52" i="280" s="1"/>
  <c r="DD40" i="280"/>
  <c r="DD41" i="280" s="1"/>
  <c r="DD66" i="288"/>
  <c r="DD75" i="288" s="1"/>
  <c r="DD76" i="288" s="1"/>
  <c r="DD9" i="289" s="1"/>
  <c r="DD19" i="289" s="1"/>
  <c r="DE19" i="265"/>
  <c r="DE70" i="265"/>
  <c r="DF90" i="287"/>
  <c r="DD27" i="288" l="1"/>
  <c r="DD28" i="288" s="1"/>
  <c r="DD31" i="288" s="1"/>
  <c r="DD32" i="288" s="1"/>
  <c r="DD35" i="288" s="1"/>
  <c r="DD74" i="265"/>
  <c r="DE38" i="280"/>
  <c r="DD52" i="265"/>
  <c r="DD24" i="265"/>
  <c r="DE63" i="280"/>
  <c r="DE50" i="280"/>
  <c r="DF36" i="288"/>
  <c r="DF79" i="287"/>
  <c r="DF81" i="287" s="1"/>
  <c r="DE47" i="288"/>
  <c r="DE52" i="288" s="1"/>
  <c r="DE22" i="265"/>
  <c r="DD63" i="265"/>
  <c r="DE49" i="280"/>
  <c r="DE61" i="288"/>
  <c r="AI63" i="277" l="1"/>
  <c r="AI65" i="277" s="1"/>
  <c r="AI67" i="277" s="1"/>
  <c r="AI80" i="277" s="1"/>
  <c r="DD65" i="265"/>
  <c r="DD67" i="265" s="1"/>
  <c r="DD80" i="265" s="1"/>
  <c r="DE62" i="280"/>
  <c r="DE64" i="280" s="1"/>
  <c r="DE68" i="280" s="1"/>
  <c r="DE39" i="280"/>
  <c r="DE58" i="280"/>
  <c r="DF40" i="288"/>
  <c r="DF42" i="288" s="1"/>
  <c r="DF51" i="288" s="1"/>
  <c r="DF96" i="287"/>
  <c r="DF56" i="287"/>
  <c r="DF57" i="287" s="1"/>
  <c r="DF66" i="287" s="1"/>
  <c r="DF49" i="288"/>
  <c r="DF61" i="287"/>
  <c r="DF62" i="287" s="1"/>
  <c r="DF67" i="287" s="1"/>
  <c r="DF68" i="287" s="1"/>
  <c r="DF82" i="287"/>
  <c r="DD25" i="265"/>
  <c r="AH24" i="277"/>
  <c r="AH25" i="277" s="1"/>
  <c r="DE57" i="280"/>
  <c r="DE57" i="288"/>
  <c r="DE58" i="288" s="1"/>
  <c r="DE69" i="288" s="1"/>
  <c r="DE54" i="288"/>
  <c r="DE55" i="288" s="1"/>
  <c r="DD53" i="265"/>
  <c r="AH51" i="277"/>
  <c r="AI74" i="277"/>
  <c r="AI75" i="277" s="1"/>
  <c r="AI81" i="277" s="1"/>
  <c r="DD75" i="265"/>
  <c r="DD81" i="265" s="1"/>
  <c r="DE59" i="280" l="1"/>
  <c r="DE67" i="280" s="1"/>
  <c r="DE69" i="280" s="1"/>
  <c r="DE14" i="286" s="1"/>
  <c r="DE16" i="286" s="1"/>
  <c r="DE18" i="286" s="1"/>
  <c r="DE60" i="288"/>
  <c r="DE62" i="288" s="1"/>
  <c r="DE64" i="288"/>
  <c r="DF69" i="287"/>
  <c r="DF36" i="265" s="1"/>
  <c r="DF91" i="287"/>
  <c r="DF92" i="287" s="1"/>
  <c r="DF97" i="287"/>
  <c r="DF98" i="287" s="1"/>
  <c r="DF28" i="286" s="1"/>
  <c r="DD82" i="265"/>
  <c r="DD83" i="265"/>
  <c r="DF35" i="265"/>
  <c r="DF16" i="265"/>
  <c r="AI82" i="277"/>
  <c r="AI83" i="277"/>
  <c r="DE70" i="280" l="1"/>
  <c r="DE40" i="280"/>
  <c r="DE41" i="280" s="1"/>
  <c r="DE51" i="280"/>
  <c r="DE52" i="280" s="1"/>
  <c r="DF49" i="280" s="1"/>
  <c r="DE74" i="265"/>
  <c r="DE75" i="265" s="1"/>
  <c r="DE81" i="265" s="1"/>
  <c r="DE27" i="288"/>
  <c r="DE28" i="288" s="1"/>
  <c r="DE31" i="288" s="1"/>
  <c r="DE32" i="288" s="1"/>
  <c r="DE35" i="288" s="1"/>
  <c r="DF38" i="280"/>
  <c r="DF19" i="265"/>
  <c r="DF37" i="265"/>
  <c r="DF42" i="265" s="1"/>
  <c r="DF47" i="265" s="1"/>
  <c r="DF50" i="265" s="1"/>
  <c r="DF70" i="265"/>
  <c r="DG90" i="287"/>
  <c r="DE63" i="265"/>
  <c r="DE65" i="265" s="1"/>
  <c r="DE67" i="265" s="1"/>
  <c r="DE80" i="265" s="1"/>
  <c r="DE70" i="288"/>
  <c r="DE71" i="288" s="1"/>
  <c r="DF68" i="288" s="1"/>
  <c r="DE65" i="288"/>
  <c r="DE52" i="265"/>
  <c r="DE24" i="265"/>
  <c r="DE66" i="288"/>
  <c r="DE75" i="288" s="1"/>
  <c r="DE76" i="288" s="1"/>
  <c r="DE9" i="289" s="1"/>
  <c r="DE19" i="289" s="1"/>
  <c r="DE53" i="265" l="1"/>
  <c r="DF62" i="280"/>
  <c r="DG36" i="288"/>
  <c r="DG79" i="287"/>
  <c r="DG81" i="287" s="1"/>
  <c r="DE25" i="265"/>
  <c r="DF61" i="288"/>
  <c r="DE83" i="265"/>
  <c r="DE82" i="265"/>
  <c r="DF50" i="280"/>
  <c r="DF63" i="280"/>
  <c r="DF22" i="265"/>
  <c r="DF47" i="288"/>
  <c r="DF52" i="288" s="1"/>
  <c r="DF57" i="280"/>
  <c r="DF57" i="288" l="1"/>
  <c r="DF58" i="288" s="1"/>
  <c r="DF69" i="288" s="1"/>
  <c r="DF54" i="288"/>
  <c r="DF55" i="288" s="1"/>
  <c r="DF39" i="280"/>
  <c r="DF58" i="280"/>
  <c r="DF59" i="280" s="1"/>
  <c r="DF67" i="280" s="1"/>
  <c r="DG40" i="288"/>
  <c r="DG42" i="288" s="1"/>
  <c r="DG51" i="288" s="1"/>
  <c r="DG96" i="287"/>
  <c r="DG49" i="288"/>
  <c r="DG61" i="287"/>
  <c r="DG62" i="287" s="1"/>
  <c r="DG67" i="287" s="1"/>
  <c r="DG68" i="287" s="1"/>
  <c r="DG82" i="287"/>
  <c r="DG56" i="287"/>
  <c r="DG57" i="287" s="1"/>
  <c r="DG66" i="287" s="1"/>
  <c r="DF64" i="280"/>
  <c r="DF68" i="280" s="1"/>
  <c r="DF69" i="280" l="1"/>
  <c r="DF14" i="286" s="1"/>
  <c r="DF16" i="286" s="1"/>
  <c r="DF18" i="286" s="1"/>
  <c r="DF70" i="280"/>
  <c r="DF51" i="280"/>
  <c r="DF52" i="280" s="1"/>
  <c r="DG69" i="287"/>
  <c r="DG36" i="265" s="1"/>
  <c r="DG97" i="287"/>
  <c r="DG98" i="287" s="1"/>
  <c r="DG28" i="286" s="1"/>
  <c r="DG91" i="287"/>
  <c r="DG92" i="287" s="1"/>
  <c r="DG35" i="265"/>
  <c r="DG16" i="265"/>
  <c r="DF60" i="288"/>
  <c r="DF62" i="288" s="1"/>
  <c r="DF64" i="288"/>
  <c r="DF40" i="280" l="1"/>
  <c r="DF41" i="280" s="1"/>
  <c r="DF27" i="288" s="1"/>
  <c r="DF28" i="288" s="1"/>
  <c r="DF31" i="288" s="1"/>
  <c r="DF32" i="288" s="1"/>
  <c r="DF35" i="288" s="1"/>
  <c r="DF65" i="288"/>
  <c r="DF70" i="288"/>
  <c r="DF71" i="288" s="1"/>
  <c r="DG68" i="288" s="1"/>
  <c r="DG19" i="265"/>
  <c r="DG70" i="265"/>
  <c r="DH90" i="287"/>
  <c r="DF66" i="288"/>
  <c r="DF75" i="288" s="1"/>
  <c r="DF76" i="288" s="1"/>
  <c r="DF9" i="289" s="1"/>
  <c r="DF19" i="289" s="1"/>
  <c r="DF74" i="265"/>
  <c r="DF75" i="265" s="1"/>
  <c r="DF81" i="265" s="1"/>
  <c r="DG37" i="265"/>
  <c r="DG42" i="265" s="1"/>
  <c r="DG47" i="265" s="1"/>
  <c r="DG50" i="265" s="1"/>
  <c r="DF63" i="265"/>
  <c r="DF65" i="265" s="1"/>
  <c r="DF67" i="265" s="1"/>
  <c r="DF80" i="265" s="1"/>
  <c r="DG49" i="280"/>
  <c r="DF24" i="265"/>
  <c r="DF52" i="265"/>
  <c r="DG38" i="280" l="1"/>
  <c r="DG57" i="280" s="1"/>
  <c r="DF53" i="265"/>
  <c r="DG62" i="280"/>
  <c r="DH36" i="288"/>
  <c r="DH79" i="287"/>
  <c r="DH81" i="287" s="1"/>
  <c r="DG61" i="288"/>
  <c r="DF25" i="265"/>
  <c r="DF82" i="265"/>
  <c r="DF83" i="265"/>
  <c r="DG50" i="280"/>
  <c r="DG63" i="280"/>
  <c r="DG22" i="265"/>
  <c r="DG47" i="288"/>
  <c r="DG52" i="288" s="1"/>
  <c r="DG57" i="288" l="1"/>
  <c r="DG58" i="288" s="1"/>
  <c r="DG69" i="288" s="1"/>
  <c r="DG54" i="288"/>
  <c r="DG55" i="288" s="1"/>
  <c r="DG64" i="280"/>
  <c r="DG68" i="280" s="1"/>
  <c r="DG39" i="280"/>
  <c r="DG58" i="280"/>
  <c r="DG59" i="280" s="1"/>
  <c r="DG67" i="280" s="1"/>
  <c r="DG69" i="280" s="1"/>
  <c r="DH40" i="288"/>
  <c r="DH42" i="288" s="1"/>
  <c r="DH51" i="288" s="1"/>
  <c r="DH96" i="287"/>
  <c r="DH61" i="287"/>
  <c r="DH62" i="287" s="1"/>
  <c r="DH67" i="287" s="1"/>
  <c r="DH68" i="287" s="1"/>
  <c r="DH82" i="287"/>
  <c r="DH56" i="287"/>
  <c r="DH57" i="287" s="1"/>
  <c r="DH66" i="287" s="1"/>
  <c r="DH49" i="288"/>
  <c r="DG70" i="280" l="1"/>
  <c r="DG14" i="286"/>
  <c r="DG16" i="286" s="1"/>
  <c r="DG18" i="286" s="1"/>
  <c r="DG51" i="280"/>
  <c r="DG52" i="280" s="1"/>
  <c r="DG40" i="280"/>
  <c r="DH35" i="265"/>
  <c r="DH16" i="265"/>
  <c r="DH98" i="287"/>
  <c r="DH28" i="286" s="1"/>
  <c r="DG41" i="280"/>
  <c r="DH69" i="287"/>
  <c r="DH36" i="265" s="1"/>
  <c r="DH97" i="287"/>
  <c r="DH91" i="287"/>
  <c r="DH92" i="287" s="1"/>
  <c r="DG60" i="288"/>
  <c r="DG62" i="288" s="1"/>
  <c r="DG64" i="288"/>
  <c r="DG65" i="288" l="1"/>
  <c r="DG70" i="288"/>
  <c r="DG71" i="288" s="1"/>
  <c r="DH68" i="288" s="1"/>
  <c r="DH37" i="265"/>
  <c r="DH42" i="265" s="1"/>
  <c r="DH47" i="265" s="1"/>
  <c r="DH50" i="265" s="1"/>
  <c r="AI35" i="277"/>
  <c r="DG66" i="288"/>
  <c r="DG75" i="288" s="1"/>
  <c r="DG76" i="288" s="1"/>
  <c r="DG9" i="289" s="1"/>
  <c r="DG19" i="289" s="1"/>
  <c r="DH70" i="265"/>
  <c r="DI90" i="287"/>
  <c r="DG27" i="288"/>
  <c r="DG28" i="288" s="1"/>
  <c r="DG31" i="288" s="1"/>
  <c r="DG32" i="288" s="1"/>
  <c r="DG35" i="288" s="1"/>
  <c r="DG74" i="265"/>
  <c r="DG75" i="265" s="1"/>
  <c r="DG81" i="265" s="1"/>
  <c r="DH38" i="280"/>
  <c r="DH19" i="265"/>
  <c r="AI16" i="277"/>
  <c r="AI19" i="277" s="1"/>
  <c r="AI22" i="277" s="1"/>
  <c r="DG63" i="265"/>
  <c r="DG65" i="265" s="1"/>
  <c r="DG67" i="265" s="1"/>
  <c r="DG80" i="265" s="1"/>
  <c r="DH49" i="280"/>
  <c r="DG52" i="265"/>
  <c r="DG24" i="265"/>
  <c r="DG25" i="265" l="1"/>
  <c r="DH62" i="280"/>
  <c r="DH61" i="288"/>
  <c r="DH57" i="280"/>
  <c r="AJ70" i="277"/>
  <c r="DG53" i="265"/>
  <c r="DG82" i="265"/>
  <c r="DG83" i="265"/>
  <c r="DH22" i="265"/>
  <c r="DH47" i="288"/>
  <c r="DH52" i="288" s="1"/>
  <c r="DI36" i="288"/>
  <c r="DI79" i="287"/>
  <c r="DI81" i="287" s="1"/>
  <c r="DH63" i="280"/>
  <c r="DH50" i="280"/>
  <c r="DH64" i="280" l="1"/>
  <c r="DH68" i="280" s="1"/>
  <c r="DH57" i="288"/>
  <c r="DH58" i="288" s="1"/>
  <c r="DH69" i="288" s="1"/>
  <c r="DH54" i="288"/>
  <c r="DH55" i="288" s="1"/>
  <c r="DI40" i="288"/>
  <c r="DI42" i="288" s="1"/>
  <c r="DI51" i="288" s="1"/>
  <c r="DI61" i="287"/>
  <c r="DI62" i="287" s="1"/>
  <c r="DI67" i="287" s="1"/>
  <c r="DI68" i="287" s="1"/>
  <c r="DI96" i="287"/>
  <c r="DI56" i="287"/>
  <c r="DI57" i="287" s="1"/>
  <c r="DI66" i="287" s="1"/>
  <c r="DI49" i="288"/>
  <c r="DI82" i="287"/>
  <c r="DH58" i="280"/>
  <c r="DH59" i="280" s="1"/>
  <c r="DH67" i="280" s="1"/>
  <c r="DH39" i="280"/>
  <c r="DH69" i="280" l="1"/>
  <c r="DH51" i="280" s="1"/>
  <c r="DH52" i="280" s="1"/>
  <c r="DH14" i="286"/>
  <c r="DH16" i="286" s="1"/>
  <c r="DH18" i="286" s="1"/>
  <c r="DH70" i="280"/>
  <c r="DI91" i="287"/>
  <c r="DI92" i="287" s="1"/>
  <c r="DI69" i="287"/>
  <c r="DI36" i="265" s="1"/>
  <c r="DI97" i="287"/>
  <c r="DI16" i="265"/>
  <c r="DI35" i="265"/>
  <c r="DI98" i="287"/>
  <c r="DI28" i="286" s="1"/>
  <c r="DH60" i="288"/>
  <c r="DH62" i="288" s="1"/>
  <c r="DH64" i="288"/>
  <c r="DH40" i="280" l="1"/>
  <c r="DH41" i="280" s="1"/>
  <c r="DH27" i="288" s="1"/>
  <c r="DH28" i="288" s="1"/>
  <c r="DH31" i="288" s="1"/>
  <c r="DH32" i="288" s="1"/>
  <c r="DH35" i="288" s="1"/>
  <c r="DH24" i="265"/>
  <c r="DH52" i="265"/>
  <c r="DI37" i="265"/>
  <c r="DI42" i="265" s="1"/>
  <c r="DI47" i="265" s="1"/>
  <c r="DI50" i="265" s="1"/>
  <c r="DH65" i="288"/>
  <c r="DH66" i="288" s="1"/>
  <c r="DH75" i="288" s="1"/>
  <c r="DH76" i="288" s="1"/>
  <c r="DH9" i="289" s="1"/>
  <c r="DH19" i="289" s="1"/>
  <c r="DH70" i="288"/>
  <c r="DH71" i="288" s="1"/>
  <c r="DI68" i="288" s="1"/>
  <c r="DH74" i="265"/>
  <c r="DI38" i="280"/>
  <c r="DI19" i="265"/>
  <c r="DI70" i="265"/>
  <c r="DJ90" i="287"/>
  <c r="DH63" i="265"/>
  <c r="DI49" i="280"/>
  <c r="DI62" i="280" l="1"/>
  <c r="DJ36" i="288"/>
  <c r="DJ79" i="287"/>
  <c r="DJ81" i="287" s="1"/>
  <c r="DI22" i="265"/>
  <c r="DI47" i="288"/>
  <c r="DI52" i="288" s="1"/>
  <c r="DI57" i="280"/>
  <c r="AJ74" i="277"/>
  <c r="AJ75" i="277" s="1"/>
  <c r="AJ81" i="277" s="1"/>
  <c r="DH75" i="265"/>
  <c r="DH81" i="265" s="1"/>
  <c r="AJ63" i="277"/>
  <c r="AJ65" i="277" s="1"/>
  <c r="AJ67" i="277" s="1"/>
  <c r="AJ80" i="277" s="1"/>
  <c r="DH65" i="265"/>
  <c r="DH67" i="265" s="1"/>
  <c r="DH80" i="265" s="1"/>
  <c r="DI61" i="288"/>
  <c r="DI50" i="280"/>
  <c r="DI63" i="280"/>
  <c r="AI24" i="277"/>
  <c r="AI25" i="277" s="1"/>
  <c r="DH25" i="265"/>
  <c r="AI51" i="277"/>
  <c r="DH53" i="265"/>
  <c r="AJ82" i="277" l="1"/>
  <c r="AJ83" i="277"/>
  <c r="DI59" i="280"/>
  <c r="DI67" i="280" s="1"/>
  <c r="DI58" i="280"/>
  <c r="DI39" i="280"/>
  <c r="DH82" i="265"/>
  <c r="DH83" i="265"/>
  <c r="DI57" i="288"/>
  <c r="DI58" i="288" s="1"/>
  <c r="DI69" i="288" s="1"/>
  <c r="DI54" i="288"/>
  <c r="DI55" i="288" s="1"/>
  <c r="DJ40" i="288"/>
  <c r="DJ42" i="288" s="1"/>
  <c r="DJ51" i="288" s="1"/>
  <c r="DJ49" i="288"/>
  <c r="DJ96" i="287"/>
  <c r="DJ56" i="287"/>
  <c r="DJ57" i="287" s="1"/>
  <c r="DJ66" i="287" s="1"/>
  <c r="DJ61" i="287"/>
  <c r="DJ62" i="287" s="1"/>
  <c r="DJ67" i="287" s="1"/>
  <c r="DJ68" i="287" s="1"/>
  <c r="DJ82" i="287"/>
  <c r="DI64" i="280"/>
  <c r="DI68" i="280" s="1"/>
  <c r="DJ69" i="287" l="1"/>
  <c r="DJ36" i="265" s="1"/>
  <c r="DJ91" i="287"/>
  <c r="DJ92" i="287" s="1"/>
  <c r="DJ97" i="287"/>
  <c r="DI69" i="280"/>
  <c r="DJ98" i="287"/>
  <c r="DJ28" i="286" s="1"/>
  <c r="DJ16" i="265"/>
  <c r="DJ35" i="265"/>
  <c r="DI60" i="288"/>
  <c r="DI62" i="288" s="1"/>
  <c r="DI64" i="288"/>
  <c r="DJ37" i="265" l="1"/>
  <c r="DJ42" i="265" s="1"/>
  <c r="DJ47" i="265" s="1"/>
  <c r="DJ50" i="265" s="1"/>
  <c r="DI70" i="288"/>
  <c r="DI71" i="288" s="1"/>
  <c r="DJ68" i="288" s="1"/>
  <c r="DI65" i="288"/>
  <c r="DI66" i="288" s="1"/>
  <c r="DI75" i="288" s="1"/>
  <c r="DI76" i="288" s="1"/>
  <c r="DI9" i="289" s="1"/>
  <c r="DI19" i="289" s="1"/>
  <c r="DJ19" i="265"/>
  <c r="DI14" i="286"/>
  <c r="DI16" i="286" s="1"/>
  <c r="DI18" i="286" s="1"/>
  <c r="DI70" i="280"/>
  <c r="DI40" i="280"/>
  <c r="DI41" i="280" s="1"/>
  <c r="DI51" i="280"/>
  <c r="DI52" i="280" s="1"/>
  <c r="DJ70" i="265"/>
  <c r="DK90" i="287"/>
  <c r="DI74" i="265" l="1"/>
  <c r="DI75" i="265" s="1"/>
  <c r="DI81" i="265" s="1"/>
  <c r="DI27" i="288"/>
  <c r="DI28" i="288" s="1"/>
  <c r="DI31" i="288" s="1"/>
  <c r="DI32" i="288" s="1"/>
  <c r="DI35" i="288" s="1"/>
  <c r="DJ38" i="280"/>
  <c r="DJ22" i="265"/>
  <c r="DJ47" i="288"/>
  <c r="DJ52" i="288" s="1"/>
  <c r="DJ61" i="288"/>
  <c r="DJ50" i="280"/>
  <c r="DJ63" i="280"/>
  <c r="DK36" i="288"/>
  <c r="DK79" i="287"/>
  <c r="DK81" i="287" s="1"/>
  <c r="DI63" i="265"/>
  <c r="DI65" i="265" s="1"/>
  <c r="DI67" i="265" s="1"/>
  <c r="DI80" i="265" s="1"/>
  <c r="DJ49" i="280"/>
  <c r="DI52" i="265"/>
  <c r="DI24" i="265"/>
  <c r="DI53" i="265" l="1"/>
  <c r="DI82" i="265"/>
  <c r="DI83" i="265"/>
  <c r="DK40" i="288"/>
  <c r="DK42" i="288" s="1"/>
  <c r="DK51" i="288" s="1"/>
  <c r="DK56" i="287"/>
  <c r="DK57" i="287" s="1"/>
  <c r="DK66" i="287" s="1"/>
  <c r="DK96" i="287"/>
  <c r="DK82" i="287"/>
  <c r="DK49" i="288"/>
  <c r="DK61" i="287"/>
  <c r="DK62" i="287" s="1"/>
  <c r="DK67" i="287" s="1"/>
  <c r="DK68" i="287" s="1"/>
  <c r="DJ58" i="280"/>
  <c r="DJ39" i="280"/>
  <c r="DI25" i="265"/>
  <c r="DJ62" i="280"/>
  <c r="DJ64" i="280" s="1"/>
  <c r="DJ68" i="280" s="1"/>
  <c r="DJ57" i="288"/>
  <c r="DJ58" i="288" s="1"/>
  <c r="DJ69" i="288" s="1"/>
  <c r="DJ54" i="288"/>
  <c r="DJ55" i="288" s="1"/>
  <c r="DJ57" i="280"/>
  <c r="DJ59" i="280" s="1"/>
  <c r="DJ67" i="280" s="1"/>
  <c r="DJ69" i="280" l="1"/>
  <c r="DJ51" i="280" s="1"/>
  <c r="DJ52" i="280" s="1"/>
  <c r="DJ70" i="280"/>
  <c r="DJ40" i="280"/>
  <c r="DJ41" i="280" s="1"/>
  <c r="DJ60" i="288"/>
  <c r="DJ62" i="288" s="1"/>
  <c r="DJ64" i="288"/>
  <c r="DK69" i="287"/>
  <c r="DK36" i="265" s="1"/>
  <c r="DK97" i="287"/>
  <c r="DK98" i="287" s="1"/>
  <c r="DK28" i="286" s="1"/>
  <c r="DK91" i="287"/>
  <c r="DK92" i="287" s="1"/>
  <c r="DK35" i="265"/>
  <c r="DK16" i="265"/>
  <c r="DJ14" i="286" l="1"/>
  <c r="DJ16" i="286" s="1"/>
  <c r="DJ18" i="286" s="1"/>
  <c r="DJ70" i="288"/>
  <c r="DJ71" i="288" s="1"/>
  <c r="DK68" i="288" s="1"/>
  <c r="DJ65" i="288"/>
  <c r="DJ66" i="288" s="1"/>
  <c r="DJ75" i="288" s="1"/>
  <c r="DJ76" i="288" s="1"/>
  <c r="DJ9" i="289" s="1"/>
  <c r="DJ19" i="289" s="1"/>
  <c r="DK37" i="265"/>
  <c r="DK42" i="265" s="1"/>
  <c r="DK47" i="265" s="1"/>
  <c r="DK50" i="265" s="1"/>
  <c r="DJ74" i="265"/>
  <c r="DJ75" i="265" s="1"/>
  <c r="DJ81" i="265" s="1"/>
  <c r="DJ27" i="288"/>
  <c r="DJ28" i="288" s="1"/>
  <c r="DJ31" i="288" s="1"/>
  <c r="DJ32" i="288" s="1"/>
  <c r="DJ35" i="288" s="1"/>
  <c r="DK38" i="280"/>
  <c r="DJ24" i="265"/>
  <c r="DJ52" i="265"/>
  <c r="DK19" i="265"/>
  <c r="DK70" i="265"/>
  <c r="DL90" i="287"/>
  <c r="DJ63" i="265"/>
  <c r="DJ65" i="265" s="1"/>
  <c r="DJ67" i="265" s="1"/>
  <c r="DJ80" i="265" s="1"/>
  <c r="DK49" i="280"/>
  <c r="DK62" i="280" l="1"/>
  <c r="DL36" i="288"/>
  <c r="DL79" i="287"/>
  <c r="DL81" i="287" s="1"/>
  <c r="DJ82" i="265"/>
  <c r="DJ83" i="265"/>
  <c r="DK22" i="265"/>
  <c r="DK47" i="288"/>
  <c r="DK52" i="288" s="1"/>
  <c r="DJ25" i="265"/>
  <c r="DK50" i="280"/>
  <c r="DK63" i="280"/>
  <c r="DK61" i="288"/>
  <c r="DJ53" i="265"/>
  <c r="DK57" i="280"/>
  <c r="DK57" i="288" l="1"/>
  <c r="DK58" i="288" s="1"/>
  <c r="DK69" i="288" s="1"/>
  <c r="DK54" i="288"/>
  <c r="DK55" i="288" s="1"/>
  <c r="DL40" i="288"/>
  <c r="DL42" i="288" s="1"/>
  <c r="DL51" i="288" s="1"/>
  <c r="DL96" i="287"/>
  <c r="DL61" i="287"/>
  <c r="DL62" i="287" s="1"/>
  <c r="DL67" i="287" s="1"/>
  <c r="DL68" i="287" s="1"/>
  <c r="DL82" i="287"/>
  <c r="DL56" i="287"/>
  <c r="DL57" i="287" s="1"/>
  <c r="DL66" i="287" s="1"/>
  <c r="DL49" i="288"/>
  <c r="DK64" i="280"/>
  <c r="DK68" i="280" s="1"/>
  <c r="DK58" i="280"/>
  <c r="DK59" i="280" s="1"/>
  <c r="DK67" i="280" s="1"/>
  <c r="DK69" i="280" s="1"/>
  <c r="DK39" i="280"/>
  <c r="DK70" i="280" l="1"/>
  <c r="DK14" i="286"/>
  <c r="DK16" i="286" s="1"/>
  <c r="DK18" i="286" s="1"/>
  <c r="DK51" i="280"/>
  <c r="DK52" i="280" s="1"/>
  <c r="DK40" i="280"/>
  <c r="DL69" i="287"/>
  <c r="DL36" i="265" s="1"/>
  <c r="DL97" i="287"/>
  <c r="DL98" i="287" s="1"/>
  <c r="DL28" i="286" s="1"/>
  <c r="DL91" i="287"/>
  <c r="DL92" i="287" s="1"/>
  <c r="DK41" i="280"/>
  <c r="DL35" i="265"/>
  <c r="DL16" i="265"/>
  <c r="DK60" i="288"/>
  <c r="DK62" i="288" s="1"/>
  <c r="DK64" i="288"/>
  <c r="DK70" i="288" l="1"/>
  <c r="DK71" i="288" s="1"/>
  <c r="DL68" i="288" s="1"/>
  <c r="DK65" i="288"/>
  <c r="DL19" i="265"/>
  <c r="AJ16" i="277"/>
  <c r="AJ19" i="277" s="1"/>
  <c r="AJ22" i="277" s="1"/>
  <c r="DK74" i="265"/>
  <c r="DK75" i="265" s="1"/>
  <c r="DK81" i="265" s="1"/>
  <c r="DK27" i="288"/>
  <c r="DK28" i="288" s="1"/>
  <c r="DK31" i="288" s="1"/>
  <c r="DK32" i="288" s="1"/>
  <c r="DK35" i="288" s="1"/>
  <c r="DL38" i="280"/>
  <c r="DK66" i="288"/>
  <c r="DK75" i="288" s="1"/>
  <c r="DK76" i="288" s="1"/>
  <c r="DK9" i="289" s="1"/>
  <c r="DK19" i="289" s="1"/>
  <c r="DL37" i="265"/>
  <c r="DL42" i="265" s="1"/>
  <c r="DL47" i="265" s="1"/>
  <c r="DL50" i="265" s="1"/>
  <c r="AJ35" i="277"/>
  <c r="DM90" i="287"/>
  <c r="DL70" i="265"/>
  <c r="DK63" i="265"/>
  <c r="DK65" i="265" s="1"/>
  <c r="DK67" i="265" s="1"/>
  <c r="DK80" i="265" s="1"/>
  <c r="DL49" i="280"/>
  <c r="DK24" i="265"/>
  <c r="DK52" i="265"/>
  <c r="DK53" i="265" l="1"/>
  <c r="DL62" i="280"/>
  <c r="AK70" i="277"/>
  <c r="DK25" i="265"/>
  <c r="DK83" i="265"/>
  <c r="DK82" i="265"/>
  <c r="DM36" i="288"/>
  <c r="DM79" i="287"/>
  <c r="DM81" i="287" s="1"/>
  <c r="DL50" i="280"/>
  <c r="DL63" i="280"/>
  <c r="DL57" i="280"/>
  <c r="DL22" i="265"/>
  <c r="DL47" i="288"/>
  <c r="DL52" i="288" s="1"/>
  <c r="DL61" i="288"/>
  <c r="DL64" i="280" l="1"/>
  <c r="DL68" i="280" s="1"/>
  <c r="DL39" i="280"/>
  <c r="DL58" i="280"/>
  <c r="DM40" i="288"/>
  <c r="DM42" i="288" s="1"/>
  <c r="DM51" i="288" s="1"/>
  <c r="DM61" i="287"/>
  <c r="DM62" i="287" s="1"/>
  <c r="DM67" i="287" s="1"/>
  <c r="DM68" i="287" s="1"/>
  <c r="DM56" i="287"/>
  <c r="DM57" i="287" s="1"/>
  <c r="DM66" i="287" s="1"/>
  <c r="DM96" i="287"/>
  <c r="DM49" i="288"/>
  <c r="DM82" i="287"/>
  <c r="DL57" i="288"/>
  <c r="DL58" i="288" s="1"/>
  <c r="DL69" i="288" s="1"/>
  <c r="DL54" i="288"/>
  <c r="DL55" i="288" s="1"/>
  <c r="DL59" i="280"/>
  <c r="DL67" i="280" s="1"/>
  <c r="DL69" i="280" s="1"/>
  <c r="DL14" i="286" l="1"/>
  <c r="DL16" i="286" s="1"/>
  <c r="DL18" i="286" s="1"/>
  <c r="DL51" i="280"/>
  <c r="DL52" i="280" s="1"/>
  <c r="DL40" i="280"/>
  <c r="DL41" i="280" s="1"/>
  <c r="DL70" i="280"/>
  <c r="DL60" i="288"/>
  <c r="DL62" i="288" s="1"/>
  <c r="DL64" i="288"/>
  <c r="DM35" i="265"/>
  <c r="DM16" i="265"/>
  <c r="DM97" i="287"/>
  <c r="DM98" i="287" s="1"/>
  <c r="DM28" i="286" s="1"/>
  <c r="DM69" i="287"/>
  <c r="DM36" i="265" s="1"/>
  <c r="DM91" i="287"/>
  <c r="DM92" i="287" s="1"/>
  <c r="DL27" i="288" l="1"/>
  <c r="DL28" i="288" s="1"/>
  <c r="DL31" i="288" s="1"/>
  <c r="DL32" i="288" s="1"/>
  <c r="DL35" i="288" s="1"/>
  <c r="DL74" i="265"/>
  <c r="DM38" i="280"/>
  <c r="DM70" i="265"/>
  <c r="DN90" i="287"/>
  <c r="DM19" i="265"/>
  <c r="DM37" i="265"/>
  <c r="DM42" i="265" s="1"/>
  <c r="DM47" i="265" s="1"/>
  <c r="DM50" i="265" s="1"/>
  <c r="DL65" i="288"/>
  <c r="DL66" i="288" s="1"/>
  <c r="DL75" i="288" s="1"/>
  <c r="DL76" i="288" s="1"/>
  <c r="DL9" i="289" s="1"/>
  <c r="DL19" i="289" s="1"/>
  <c r="DL70" i="288"/>
  <c r="DL71" i="288" s="1"/>
  <c r="DM68" i="288" s="1"/>
  <c r="DL52" i="265"/>
  <c r="DL24" i="265"/>
  <c r="DL63" i="265"/>
  <c r="DM49" i="280"/>
  <c r="DM62" i="280" l="1"/>
  <c r="AJ24" i="277"/>
  <c r="AJ25" i="277" s="1"/>
  <c r="DL25" i="265"/>
  <c r="DM61" i="288"/>
  <c r="DM63" i="280"/>
  <c r="DM50" i="280"/>
  <c r="DL65" i="265"/>
  <c r="DL67" i="265" s="1"/>
  <c r="DL80" i="265" s="1"/>
  <c r="AK63" i="277"/>
  <c r="AK65" i="277" s="1"/>
  <c r="AK67" i="277" s="1"/>
  <c r="AK80" i="277" s="1"/>
  <c r="DL53" i="265"/>
  <c r="AJ51" i="277"/>
  <c r="AK74" i="277"/>
  <c r="AK75" i="277" s="1"/>
  <c r="AK81" i="277" s="1"/>
  <c r="DL75" i="265"/>
  <c r="DL81" i="265" s="1"/>
  <c r="DM22" i="265"/>
  <c r="DM47" i="288"/>
  <c r="DM52" i="288" s="1"/>
  <c r="DN36" i="288"/>
  <c r="DN79" i="287"/>
  <c r="DN81" i="287" s="1"/>
  <c r="DM57" i="280"/>
  <c r="DN40" i="288" l="1"/>
  <c r="DN42" i="288" s="1"/>
  <c r="DN51" i="288" s="1"/>
  <c r="DN56" i="287"/>
  <c r="DN57" i="287" s="1"/>
  <c r="DN66" i="287" s="1"/>
  <c r="DN49" i="288"/>
  <c r="DN96" i="287"/>
  <c r="DN61" i="287"/>
  <c r="DN62" i="287" s="1"/>
  <c r="DN67" i="287" s="1"/>
  <c r="DN68" i="287" s="1"/>
  <c r="DN82" i="287"/>
  <c r="DM58" i="280"/>
  <c r="DM59" i="280" s="1"/>
  <c r="DM67" i="280" s="1"/>
  <c r="DM69" i="280" s="1"/>
  <c r="DM39" i="280"/>
  <c r="AK83" i="277"/>
  <c r="AK82" i="277"/>
  <c r="DM57" i="288"/>
  <c r="DM58" i="288" s="1"/>
  <c r="DM69" i="288" s="1"/>
  <c r="DM54" i="288"/>
  <c r="DM55" i="288" s="1"/>
  <c r="DL82" i="265"/>
  <c r="DL83" i="265"/>
  <c r="DM64" i="280"/>
  <c r="DM68" i="280" s="1"/>
  <c r="DN35" i="265" l="1"/>
  <c r="DN16" i="265"/>
  <c r="DN98" i="287"/>
  <c r="DN28" i="286" s="1"/>
  <c r="DM60" i="288"/>
  <c r="DM62" i="288" s="1"/>
  <c r="DM64" i="288"/>
  <c r="DN97" i="287"/>
  <c r="DN69" i="287"/>
  <c r="DN36" i="265" s="1"/>
  <c r="DN91" i="287"/>
  <c r="DN92" i="287" s="1"/>
  <c r="DM40" i="280"/>
  <c r="DM41" i="280" s="1"/>
  <c r="DM14" i="286"/>
  <c r="DM16" i="286" s="1"/>
  <c r="DM18" i="286" s="1"/>
  <c r="DM51" i="280"/>
  <c r="DM52" i="280" s="1"/>
  <c r="DM70" i="280"/>
  <c r="DM74" i="265" l="1"/>
  <c r="DM75" i="265" s="1"/>
  <c r="DM81" i="265" s="1"/>
  <c r="DM27" i="288"/>
  <c r="DM28" i="288" s="1"/>
  <c r="DM31" i="288" s="1"/>
  <c r="DM32" i="288" s="1"/>
  <c r="DM35" i="288" s="1"/>
  <c r="DN38" i="280"/>
  <c r="DN37" i="265"/>
  <c r="DN42" i="265" s="1"/>
  <c r="DN47" i="265" s="1"/>
  <c r="DN50" i="265" s="1"/>
  <c r="DM52" i="265"/>
  <c r="DM24" i="265"/>
  <c r="DN70" i="265"/>
  <c r="DO90" i="287"/>
  <c r="DM70" i="288"/>
  <c r="DM71" i="288" s="1"/>
  <c r="DN68" i="288" s="1"/>
  <c r="DM65" i="288"/>
  <c r="DM66" i="288" s="1"/>
  <c r="DM75" i="288" s="1"/>
  <c r="DM76" i="288" s="1"/>
  <c r="DM9" i="289" s="1"/>
  <c r="DM19" i="289" s="1"/>
  <c r="DN19" i="265"/>
  <c r="DM63" i="265"/>
  <c r="DM65" i="265" s="1"/>
  <c r="DM67" i="265" s="1"/>
  <c r="DM80" i="265" s="1"/>
  <c r="DN49" i="280"/>
  <c r="DN62" i="280" l="1"/>
  <c r="DO36" i="288"/>
  <c r="DO79" i="287"/>
  <c r="DO81" i="287" s="1"/>
  <c r="DM25" i="265"/>
  <c r="DM83" i="265"/>
  <c r="DM82" i="265"/>
  <c r="DN22" i="265"/>
  <c r="DN47" i="288"/>
  <c r="DN52" i="288" s="1"/>
  <c r="DN61" i="288"/>
  <c r="DM53" i="265"/>
  <c r="DN63" i="280"/>
  <c r="DN50" i="280"/>
  <c r="DN57" i="280"/>
  <c r="DN58" i="280" l="1"/>
  <c r="DN59" i="280" s="1"/>
  <c r="DN67" i="280" s="1"/>
  <c r="DN39" i="280"/>
  <c r="DO40" i="288"/>
  <c r="DO42" i="288" s="1"/>
  <c r="DO51" i="288" s="1"/>
  <c r="DO96" i="287"/>
  <c r="DO56" i="287"/>
  <c r="DO57" i="287" s="1"/>
  <c r="DO66" i="287" s="1"/>
  <c r="DO61" i="287"/>
  <c r="DO62" i="287" s="1"/>
  <c r="DO67" i="287" s="1"/>
  <c r="DO68" i="287" s="1"/>
  <c r="DO82" i="287"/>
  <c r="DO49" i="288"/>
  <c r="DN64" i="280"/>
  <c r="DN68" i="280" s="1"/>
  <c r="DN57" i="288"/>
  <c r="DN58" i="288" s="1"/>
  <c r="DN69" i="288" s="1"/>
  <c r="DN54" i="288"/>
  <c r="DN55" i="288" s="1"/>
  <c r="DN69" i="280" l="1"/>
  <c r="DN14" i="286"/>
  <c r="DN16" i="286" s="1"/>
  <c r="DN18" i="286" s="1"/>
  <c r="DN70" i="280"/>
  <c r="DN51" i="280"/>
  <c r="DN52" i="280" s="1"/>
  <c r="DN40" i="280"/>
  <c r="DN60" i="288"/>
  <c r="DN62" i="288" s="1"/>
  <c r="DN64" i="288"/>
  <c r="DO35" i="265"/>
  <c r="DO16" i="265"/>
  <c r="DO91" i="287"/>
  <c r="DO92" i="287" s="1"/>
  <c r="DO97" i="287"/>
  <c r="DO69" i="287"/>
  <c r="DO36" i="265" s="1"/>
  <c r="DO98" i="287"/>
  <c r="DO28" i="286" s="1"/>
  <c r="DN41" i="280"/>
  <c r="DN27" i="288" l="1"/>
  <c r="DN28" i="288" s="1"/>
  <c r="DN31" i="288" s="1"/>
  <c r="DN32" i="288" s="1"/>
  <c r="DN35" i="288" s="1"/>
  <c r="DN74" i="265"/>
  <c r="DN75" i="265" s="1"/>
  <c r="DN81" i="265" s="1"/>
  <c r="DO38" i="280"/>
  <c r="DO70" i="265"/>
  <c r="DP90" i="287"/>
  <c r="DO37" i="265"/>
  <c r="DO42" i="265" s="1"/>
  <c r="DO47" i="265" s="1"/>
  <c r="DO50" i="265" s="1"/>
  <c r="DN70" i="288"/>
  <c r="DN71" i="288" s="1"/>
  <c r="DO68" i="288" s="1"/>
  <c r="DN65" i="288"/>
  <c r="DN24" i="265"/>
  <c r="DN52" i="265"/>
  <c r="DO19" i="265"/>
  <c r="DN66" i="288"/>
  <c r="DN75" i="288" s="1"/>
  <c r="DN76" i="288" s="1"/>
  <c r="DN9" i="289" s="1"/>
  <c r="DN19" i="289" s="1"/>
  <c r="DN63" i="265"/>
  <c r="DN65" i="265" s="1"/>
  <c r="DN67" i="265" s="1"/>
  <c r="DN80" i="265" s="1"/>
  <c r="DO49" i="280"/>
  <c r="DO22" i="265" l="1"/>
  <c r="DO47" i="288"/>
  <c r="DO52" i="288" s="1"/>
  <c r="DN25" i="265"/>
  <c r="DO50" i="280"/>
  <c r="DO63" i="280"/>
  <c r="DN83" i="265"/>
  <c r="DN82" i="265"/>
  <c r="DN53" i="265"/>
  <c r="DP36" i="288"/>
  <c r="DP79" i="287"/>
  <c r="DP81" i="287" s="1"/>
  <c r="DO62" i="280"/>
  <c r="DO64" i="280" s="1"/>
  <c r="DO68" i="280" s="1"/>
  <c r="DO61" i="288"/>
  <c r="DO57" i="280"/>
  <c r="DP40" i="288" l="1"/>
  <c r="DP42" i="288" s="1"/>
  <c r="DP51" i="288" s="1"/>
  <c r="DP96" i="287"/>
  <c r="DP49" i="288"/>
  <c r="DP82" i="287"/>
  <c r="DP61" i="287"/>
  <c r="DP62" i="287" s="1"/>
  <c r="DP67" i="287" s="1"/>
  <c r="DP68" i="287" s="1"/>
  <c r="DP56" i="287"/>
  <c r="DP57" i="287" s="1"/>
  <c r="DP66" i="287" s="1"/>
  <c r="DO57" i="288"/>
  <c r="DO58" i="288" s="1"/>
  <c r="DO69" i="288" s="1"/>
  <c r="DO54" i="288"/>
  <c r="DO55" i="288" s="1"/>
  <c r="DO39" i="280"/>
  <c r="DO58" i="280"/>
  <c r="DO59" i="280" s="1"/>
  <c r="DO67" i="280" s="1"/>
  <c r="DO69" i="280" s="1"/>
  <c r="DO51" i="280" l="1"/>
  <c r="DO52" i="280" s="1"/>
  <c r="DO70" i="280"/>
  <c r="DO40" i="280"/>
  <c r="DO14" i="286"/>
  <c r="DO16" i="286" s="1"/>
  <c r="DO18" i="286" s="1"/>
  <c r="DO60" i="288"/>
  <c r="DO62" i="288" s="1"/>
  <c r="DO64" i="288"/>
  <c r="DO41" i="280"/>
  <c r="DP35" i="265"/>
  <c r="DP16" i="265"/>
  <c r="DP69" i="287"/>
  <c r="DP36" i="265" s="1"/>
  <c r="DP91" i="287"/>
  <c r="DP92" i="287" s="1"/>
  <c r="DP97" i="287"/>
  <c r="DP98" i="287" s="1"/>
  <c r="DP28" i="286" s="1"/>
  <c r="DP37" i="265" l="1"/>
  <c r="DP42" i="265" s="1"/>
  <c r="DP47" i="265" s="1"/>
  <c r="DP50" i="265" s="1"/>
  <c r="AK35" i="277"/>
  <c r="DO70" i="288"/>
  <c r="DO71" i="288" s="1"/>
  <c r="DP68" i="288" s="1"/>
  <c r="DO65" i="288"/>
  <c r="DO66" i="288" s="1"/>
  <c r="DO75" i="288" s="1"/>
  <c r="DO76" i="288" s="1"/>
  <c r="DO9" i="289" s="1"/>
  <c r="DO19" i="289" s="1"/>
  <c r="DO63" i="265"/>
  <c r="DO65" i="265" s="1"/>
  <c r="DO67" i="265" s="1"/>
  <c r="DO80" i="265" s="1"/>
  <c r="DP49" i="280"/>
  <c r="DP19" i="265"/>
  <c r="AK16" i="277"/>
  <c r="AK19" i="277" s="1"/>
  <c r="AK22" i="277" s="1"/>
  <c r="DO52" i="265"/>
  <c r="DO24" i="265"/>
  <c r="DP70" i="265"/>
  <c r="DQ90" i="287"/>
  <c r="DO74" i="265"/>
  <c r="DO75" i="265" s="1"/>
  <c r="DO81" i="265" s="1"/>
  <c r="DO27" i="288"/>
  <c r="DO28" i="288" s="1"/>
  <c r="DO31" i="288" s="1"/>
  <c r="DO32" i="288" s="1"/>
  <c r="DO35" i="288" s="1"/>
  <c r="DP38" i="280"/>
  <c r="DP62" i="280" l="1"/>
  <c r="DP57" i="280"/>
  <c r="AL70" i="277"/>
  <c r="DO53" i="265"/>
  <c r="DQ36" i="288"/>
  <c r="DQ79" i="287"/>
  <c r="DQ81" i="287" s="1"/>
  <c r="DO25" i="265"/>
  <c r="DP22" i="265"/>
  <c r="DP47" i="288"/>
  <c r="DP52" i="288" s="1"/>
  <c r="DO82" i="265"/>
  <c r="DO83" i="265"/>
  <c r="DP61" i="288"/>
  <c r="DP63" i="280"/>
  <c r="DP50" i="280"/>
  <c r="DP39" i="280" l="1"/>
  <c r="DP58" i="280"/>
  <c r="DP64" i="280"/>
  <c r="DP68" i="280" s="1"/>
  <c r="DP57" i="288"/>
  <c r="DP58" i="288" s="1"/>
  <c r="DP69" i="288" s="1"/>
  <c r="DP54" i="288"/>
  <c r="DP55" i="288" s="1"/>
  <c r="DQ40" i="288"/>
  <c r="DQ42" i="288" s="1"/>
  <c r="DQ51" i="288" s="1"/>
  <c r="DQ96" i="287"/>
  <c r="DQ49" i="288"/>
  <c r="DQ56" i="287"/>
  <c r="DQ57" i="287" s="1"/>
  <c r="DQ66" i="287" s="1"/>
  <c r="DQ61" i="287"/>
  <c r="DQ62" i="287" s="1"/>
  <c r="DQ67" i="287" s="1"/>
  <c r="DQ68" i="287" s="1"/>
  <c r="DQ82" i="287"/>
  <c r="DP59" i="280"/>
  <c r="DP67" i="280" s="1"/>
  <c r="DP69" i="280" s="1"/>
  <c r="DP60" i="288" l="1"/>
  <c r="DP62" i="288" s="1"/>
  <c r="DP64" i="288"/>
  <c r="DQ16" i="265"/>
  <c r="DQ35" i="265"/>
  <c r="DP14" i="286"/>
  <c r="DP16" i="286" s="1"/>
  <c r="DP18" i="286" s="1"/>
  <c r="DP40" i="280"/>
  <c r="DP70" i="280"/>
  <c r="DP51" i="280"/>
  <c r="DP52" i="280" s="1"/>
  <c r="DQ69" i="287"/>
  <c r="DQ36" i="265" s="1"/>
  <c r="DQ97" i="287"/>
  <c r="DQ98" i="287" s="1"/>
  <c r="DQ28" i="286" s="1"/>
  <c r="DQ91" i="287"/>
  <c r="DQ92" i="287" s="1"/>
  <c r="DP41" i="280"/>
  <c r="DP24" i="265" l="1"/>
  <c r="DP52" i="265"/>
  <c r="DQ19" i="265"/>
  <c r="DP70" i="288"/>
  <c r="DP71" i="288" s="1"/>
  <c r="DQ68" i="288" s="1"/>
  <c r="DP65" i="288"/>
  <c r="DP66" i="288" s="1"/>
  <c r="DP75" i="288" s="1"/>
  <c r="DP76" i="288" s="1"/>
  <c r="DP9" i="289" s="1"/>
  <c r="DP19" i="289" s="1"/>
  <c r="DP74" i="265"/>
  <c r="DP27" i="288"/>
  <c r="DP28" i="288" s="1"/>
  <c r="DP31" i="288" s="1"/>
  <c r="DP32" i="288" s="1"/>
  <c r="DP35" i="288" s="1"/>
  <c r="DQ38" i="280"/>
  <c r="DQ70" i="265"/>
  <c r="DR90" i="287"/>
  <c r="DP63" i="265"/>
  <c r="DQ49" i="280"/>
  <c r="DQ37" i="265"/>
  <c r="DQ42" i="265" s="1"/>
  <c r="DQ47" i="265" s="1"/>
  <c r="DQ50" i="265" s="1"/>
  <c r="AL63" i="277" l="1"/>
  <c r="AL65" i="277" s="1"/>
  <c r="AL67" i="277" s="1"/>
  <c r="AL80" i="277" s="1"/>
  <c r="DP65" i="265"/>
  <c r="DP67" i="265" s="1"/>
  <c r="DP80" i="265" s="1"/>
  <c r="DQ47" i="288"/>
  <c r="DQ52" i="288" s="1"/>
  <c r="DQ22" i="265"/>
  <c r="AK51" i="277"/>
  <c r="DP53" i="265"/>
  <c r="DQ50" i="280"/>
  <c r="DQ63" i="280"/>
  <c r="DQ62" i="280"/>
  <c r="DQ64" i="280" s="1"/>
  <c r="DQ68" i="280" s="1"/>
  <c r="DR36" i="288"/>
  <c r="DR79" i="287"/>
  <c r="DR81" i="287" s="1"/>
  <c r="DQ57" i="280"/>
  <c r="AL74" i="277"/>
  <c r="AL75" i="277" s="1"/>
  <c r="AL81" i="277" s="1"/>
  <c r="DP75" i="265"/>
  <c r="DP81" i="265" s="1"/>
  <c r="DQ61" i="288"/>
  <c r="AK24" i="277"/>
  <c r="AK25" i="277" s="1"/>
  <c r="DP25" i="265"/>
  <c r="DQ57" i="288" l="1"/>
  <c r="DQ58" i="288" s="1"/>
  <c r="DQ69" i="288" s="1"/>
  <c r="DQ54" i="288"/>
  <c r="DQ55" i="288" s="1"/>
  <c r="DP83" i="265"/>
  <c r="DP82" i="265"/>
  <c r="DR40" i="288"/>
  <c r="DR42" i="288" s="1"/>
  <c r="DR51" i="288" s="1"/>
  <c r="DR96" i="287"/>
  <c r="DR61" i="287"/>
  <c r="DR62" i="287" s="1"/>
  <c r="DR67" i="287" s="1"/>
  <c r="DR68" i="287" s="1"/>
  <c r="DR49" i="288"/>
  <c r="DR56" i="287"/>
  <c r="DR57" i="287" s="1"/>
  <c r="DR66" i="287" s="1"/>
  <c r="DR82" i="287"/>
  <c r="DQ39" i="280"/>
  <c r="DQ58" i="280"/>
  <c r="DQ59" i="280" s="1"/>
  <c r="DQ67" i="280" s="1"/>
  <c r="DQ69" i="280" s="1"/>
  <c r="AL83" i="277"/>
  <c r="AL82" i="277"/>
  <c r="DR16" i="265" l="1"/>
  <c r="DR35" i="265"/>
  <c r="DQ60" i="288"/>
  <c r="DQ62" i="288" s="1"/>
  <c r="DQ64" i="288"/>
  <c r="DQ40" i="280"/>
  <c r="DQ41" i="280" s="1"/>
  <c r="DQ14" i="286"/>
  <c r="DQ16" i="286" s="1"/>
  <c r="DQ18" i="286" s="1"/>
  <c r="DQ70" i="280"/>
  <c r="DQ51" i="280"/>
  <c r="DQ52" i="280" s="1"/>
  <c r="DR91" i="287"/>
  <c r="DR92" i="287" s="1"/>
  <c r="DR69" i="287"/>
  <c r="DR36" i="265" s="1"/>
  <c r="DR97" i="287"/>
  <c r="DR98" i="287" s="1"/>
  <c r="DR28" i="286" s="1"/>
  <c r="DQ74" i="265" l="1"/>
  <c r="DQ75" i="265" s="1"/>
  <c r="DQ81" i="265" s="1"/>
  <c r="DQ27" i="288"/>
  <c r="DQ28" i="288" s="1"/>
  <c r="DQ31" i="288" s="1"/>
  <c r="DQ32" i="288" s="1"/>
  <c r="DQ35" i="288" s="1"/>
  <c r="DR38" i="280"/>
  <c r="DQ63" i="265"/>
  <c r="DQ65" i="265" s="1"/>
  <c r="DQ67" i="265" s="1"/>
  <c r="DQ80" i="265" s="1"/>
  <c r="DR49" i="280"/>
  <c r="DR19" i="265"/>
  <c r="DR70" i="265"/>
  <c r="DS90" i="287"/>
  <c r="DQ24" i="265"/>
  <c r="DQ52" i="265"/>
  <c r="DQ65" i="288"/>
  <c r="DQ66" i="288" s="1"/>
  <c r="DQ75" i="288" s="1"/>
  <c r="DQ76" i="288" s="1"/>
  <c r="DQ9" i="289" s="1"/>
  <c r="DQ19" i="289" s="1"/>
  <c r="DQ70" i="288"/>
  <c r="DQ71" i="288" s="1"/>
  <c r="DR68" i="288" s="1"/>
  <c r="DR37" i="265"/>
  <c r="DR42" i="265" s="1"/>
  <c r="DR47" i="265" s="1"/>
  <c r="DR50" i="265" s="1"/>
  <c r="DR63" i="280" l="1"/>
  <c r="DR50" i="280"/>
  <c r="DQ25" i="265"/>
  <c r="DR47" i="288"/>
  <c r="DR52" i="288" s="1"/>
  <c r="DR22" i="265"/>
  <c r="DR62" i="280"/>
  <c r="DR61" i="288"/>
  <c r="DQ53" i="265"/>
  <c r="DS36" i="288"/>
  <c r="DS79" i="287"/>
  <c r="DS81" i="287" s="1"/>
  <c r="DQ83" i="265"/>
  <c r="DQ82" i="265"/>
  <c r="DR57" i="280"/>
  <c r="DR64" i="280" l="1"/>
  <c r="DR68" i="280" s="1"/>
  <c r="DR57" i="288"/>
  <c r="DR58" i="288" s="1"/>
  <c r="DR69" i="288" s="1"/>
  <c r="DR54" i="288"/>
  <c r="DR55" i="288" s="1"/>
  <c r="DS40" i="288"/>
  <c r="DS42" i="288" s="1"/>
  <c r="DS51" i="288" s="1"/>
  <c r="DS96" i="287"/>
  <c r="DS56" i="287"/>
  <c r="DS57" i="287" s="1"/>
  <c r="DS66" i="287" s="1"/>
  <c r="DS61" i="287"/>
  <c r="DS62" i="287" s="1"/>
  <c r="DS67" i="287" s="1"/>
  <c r="DS68" i="287" s="1"/>
  <c r="DS49" i="288"/>
  <c r="DS82" i="287"/>
  <c r="DR58" i="280"/>
  <c r="DR59" i="280" s="1"/>
  <c r="DR67" i="280" s="1"/>
  <c r="DR69" i="280" s="1"/>
  <c r="DR39" i="280"/>
  <c r="DS97" i="287" l="1"/>
  <c r="DS98" i="287" s="1"/>
  <c r="DS28" i="286" s="1"/>
  <c r="DS69" i="287"/>
  <c r="DS36" i="265" s="1"/>
  <c r="DS91" i="287"/>
  <c r="DS92" i="287" s="1"/>
  <c r="DR51" i="280"/>
  <c r="DR52" i="280" s="1"/>
  <c r="DR14" i="286"/>
  <c r="DR16" i="286" s="1"/>
  <c r="DR18" i="286" s="1"/>
  <c r="DR70" i="280"/>
  <c r="DR40" i="280"/>
  <c r="DR60" i="288"/>
  <c r="DR62" i="288" s="1"/>
  <c r="DR64" i="288"/>
  <c r="DR41" i="280"/>
  <c r="DS35" i="265"/>
  <c r="DS16" i="265"/>
  <c r="DS19" i="265" l="1"/>
  <c r="DR27" i="288"/>
  <c r="DR28" i="288" s="1"/>
  <c r="DR31" i="288" s="1"/>
  <c r="DR32" i="288" s="1"/>
  <c r="DR35" i="288" s="1"/>
  <c r="DR74" i="265"/>
  <c r="DR75" i="265" s="1"/>
  <c r="DR81" i="265" s="1"/>
  <c r="DS38" i="280"/>
  <c r="DR70" i="288"/>
  <c r="DR71" i="288" s="1"/>
  <c r="DS68" i="288" s="1"/>
  <c r="DR65" i="288"/>
  <c r="DR66" i="288" s="1"/>
  <c r="DR75" i="288" s="1"/>
  <c r="DR76" i="288" s="1"/>
  <c r="DR9" i="289" s="1"/>
  <c r="DR19" i="289" s="1"/>
  <c r="DS37" i="265"/>
  <c r="DS42" i="265" s="1"/>
  <c r="DS47" i="265" s="1"/>
  <c r="DS50" i="265" s="1"/>
  <c r="DR52" i="265"/>
  <c r="DR24" i="265"/>
  <c r="DR63" i="265"/>
  <c r="DR65" i="265" s="1"/>
  <c r="DR67" i="265" s="1"/>
  <c r="DR80" i="265" s="1"/>
  <c r="DS49" i="280"/>
  <c r="DS70" i="265"/>
  <c r="DT90" i="287"/>
  <c r="DR83" i="265" l="1"/>
  <c r="DR82" i="265"/>
  <c r="DR53" i="265"/>
  <c r="DT36" i="288"/>
  <c r="DT79" i="287"/>
  <c r="DT81" i="287" s="1"/>
  <c r="DS62" i="280"/>
  <c r="DR25" i="265"/>
  <c r="DS50" i="280"/>
  <c r="DS63" i="280"/>
  <c r="DS61" i="288"/>
  <c r="DS57" i="280"/>
  <c r="DS22" i="265"/>
  <c r="DS47" i="288"/>
  <c r="DS52" i="288" s="1"/>
  <c r="DS57" i="288" l="1"/>
  <c r="DS58" i="288" s="1"/>
  <c r="DS69" i="288" s="1"/>
  <c r="DS54" i="288"/>
  <c r="DS55" i="288" s="1"/>
  <c r="DS58" i="280"/>
  <c r="DS39" i="280"/>
  <c r="DS59" i="280"/>
  <c r="DS67" i="280" s="1"/>
  <c r="DS69" i="280" s="1"/>
  <c r="DS64" i="280"/>
  <c r="DS68" i="280" s="1"/>
  <c r="DT40" i="288"/>
  <c r="DT42" i="288" s="1"/>
  <c r="DT51" i="288" s="1"/>
  <c r="DT96" i="287"/>
  <c r="DT49" i="288"/>
  <c r="DT82" i="287"/>
  <c r="DT61" i="287"/>
  <c r="DT62" i="287" s="1"/>
  <c r="DT67" i="287" s="1"/>
  <c r="DT68" i="287" s="1"/>
  <c r="DT56" i="287"/>
  <c r="DT57" i="287" s="1"/>
  <c r="DT66" i="287" s="1"/>
  <c r="DS70" i="280" l="1"/>
  <c r="DS51" i="280"/>
  <c r="DS52" i="280" s="1"/>
  <c r="DS40" i="280"/>
  <c r="DS14" i="286"/>
  <c r="DS16" i="286" s="1"/>
  <c r="DS18" i="286" s="1"/>
  <c r="DT35" i="265"/>
  <c r="DT16" i="265"/>
  <c r="DS41" i="280"/>
  <c r="DT97" i="287"/>
  <c r="DT98" i="287" s="1"/>
  <c r="DT28" i="286" s="1"/>
  <c r="DT91" i="287"/>
  <c r="DT92" i="287" s="1"/>
  <c r="DT69" i="287"/>
  <c r="DT36" i="265" s="1"/>
  <c r="DS60" i="288"/>
  <c r="DS62" i="288" s="1"/>
  <c r="DS64" i="288"/>
  <c r="DS70" i="288" l="1"/>
  <c r="DS71" i="288" s="1"/>
  <c r="DT68" i="288" s="1"/>
  <c r="DS65" i="288"/>
  <c r="DS66" i="288"/>
  <c r="DS75" i="288" s="1"/>
  <c r="DS76" i="288" s="1"/>
  <c r="DS9" i="289" s="1"/>
  <c r="DS19" i="289" s="1"/>
  <c r="DS74" i="265"/>
  <c r="DS75" i="265" s="1"/>
  <c r="DS81" i="265" s="1"/>
  <c r="DS27" i="288"/>
  <c r="DS28" i="288" s="1"/>
  <c r="DS31" i="288" s="1"/>
  <c r="DS32" i="288" s="1"/>
  <c r="DS35" i="288" s="1"/>
  <c r="DT38" i="280"/>
  <c r="DT19" i="265"/>
  <c r="AL16" i="277"/>
  <c r="AL19" i="277" s="1"/>
  <c r="AL22" i="277" s="1"/>
  <c r="DS63" i="265"/>
  <c r="DS65" i="265" s="1"/>
  <c r="DS67" i="265" s="1"/>
  <c r="DS80" i="265" s="1"/>
  <c r="DT49" i="280"/>
  <c r="DU90" i="287"/>
  <c r="DT70" i="265"/>
  <c r="DT37" i="265"/>
  <c r="DT42" i="265" s="1"/>
  <c r="DT47" i="265" s="1"/>
  <c r="DT50" i="265" s="1"/>
  <c r="AL35" i="277"/>
  <c r="DS52" i="265"/>
  <c r="DS24" i="265"/>
  <c r="DS25" i="265" l="1"/>
  <c r="DT57" i="280"/>
  <c r="AM70" i="277"/>
  <c r="DT62" i="280"/>
  <c r="DS53" i="265"/>
  <c r="DT63" i="280"/>
  <c r="DT50" i="280"/>
  <c r="DU36" i="288"/>
  <c r="DU79" i="287"/>
  <c r="DU81" i="287" s="1"/>
  <c r="DS83" i="265"/>
  <c r="DS82" i="265"/>
  <c r="DT22" i="265"/>
  <c r="DT47" i="288"/>
  <c r="DT52" i="288" s="1"/>
  <c r="DT61" i="288"/>
  <c r="DT57" i="288" l="1"/>
  <c r="DT58" i="288" s="1"/>
  <c r="DT69" i="288" s="1"/>
  <c r="DT54" i="288"/>
  <c r="DT55" i="288" s="1"/>
  <c r="DU40" i="288"/>
  <c r="DU42" i="288" s="1"/>
  <c r="DU51" i="288" s="1"/>
  <c r="DU61" i="287"/>
  <c r="DU62" i="287" s="1"/>
  <c r="DU67" i="287" s="1"/>
  <c r="DU68" i="287" s="1"/>
  <c r="DU49" i="288"/>
  <c r="DU56" i="287"/>
  <c r="DU57" i="287" s="1"/>
  <c r="DU66" i="287" s="1"/>
  <c r="DU96" i="287"/>
  <c r="DU82" i="287"/>
  <c r="DT39" i="280"/>
  <c r="DT58" i="280"/>
  <c r="DT59" i="280" s="1"/>
  <c r="DT67" i="280" s="1"/>
  <c r="DT64" i="280"/>
  <c r="DT68" i="280" s="1"/>
  <c r="DT69" i="280" l="1"/>
  <c r="DT40" i="280" s="1"/>
  <c r="DT41" i="280" s="1"/>
  <c r="DT14" i="286"/>
  <c r="DT16" i="286" s="1"/>
  <c r="DT18" i="286" s="1"/>
  <c r="DT51" i="280"/>
  <c r="DT52" i="280" s="1"/>
  <c r="DU16" i="265"/>
  <c r="DU35" i="265"/>
  <c r="DU69" i="287"/>
  <c r="DU36" i="265" s="1"/>
  <c r="DU97" i="287"/>
  <c r="DU98" i="287" s="1"/>
  <c r="DU28" i="286" s="1"/>
  <c r="DU91" i="287"/>
  <c r="DU92" i="287" s="1"/>
  <c r="DT60" i="288"/>
  <c r="DT62" i="288" s="1"/>
  <c r="DT64" i="288"/>
  <c r="DT70" i="280" l="1"/>
  <c r="DU37" i="265"/>
  <c r="DU42" i="265" s="1"/>
  <c r="DU47" i="265" s="1"/>
  <c r="DU50" i="265" s="1"/>
  <c r="DT63" i="265"/>
  <c r="DU49" i="280"/>
  <c r="DU70" i="265"/>
  <c r="DV90" i="287"/>
  <c r="DT65" i="288"/>
  <c r="DT66" i="288" s="1"/>
  <c r="DT75" i="288" s="1"/>
  <c r="DT76" i="288" s="1"/>
  <c r="DT9" i="289" s="1"/>
  <c r="DT19" i="289" s="1"/>
  <c r="DT70" i="288"/>
  <c r="DT71" i="288" s="1"/>
  <c r="DU68" i="288" s="1"/>
  <c r="DT74" i="265"/>
  <c r="DU38" i="280"/>
  <c r="DT27" i="288"/>
  <c r="DT28" i="288" s="1"/>
  <c r="DT31" i="288" s="1"/>
  <c r="DT32" i="288" s="1"/>
  <c r="DT35" i="288" s="1"/>
  <c r="DU19" i="265"/>
  <c r="DT24" i="265"/>
  <c r="DT52" i="265"/>
  <c r="DU57" i="280" l="1"/>
  <c r="DU61" i="288"/>
  <c r="DV36" i="288"/>
  <c r="DV79" i="287"/>
  <c r="DV81" i="287" s="1"/>
  <c r="DT65" i="265"/>
  <c r="DT67" i="265" s="1"/>
  <c r="DT80" i="265" s="1"/>
  <c r="AM63" i="277"/>
  <c r="AM65" i="277" s="1"/>
  <c r="AM67" i="277" s="1"/>
  <c r="AM80" i="277" s="1"/>
  <c r="AL24" i="277"/>
  <c r="AL25" i="277" s="1"/>
  <c r="DT25" i="265"/>
  <c r="DT53" i="265"/>
  <c r="AL51" i="277"/>
  <c r="DU22" i="265"/>
  <c r="DU47" i="288"/>
  <c r="DU52" i="288" s="1"/>
  <c r="AM74" i="277"/>
  <c r="AM75" i="277" s="1"/>
  <c r="AM81" i="277" s="1"/>
  <c r="DT75" i="265"/>
  <c r="DT81" i="265" s="1"/>
  <c r="DU62" i="280"/>
  <c r="DU50" i="280"/>
  <c r="DU63" i="280"/>
  <c r="DU64" i="280" l="1"/>
  <c r="DU68" i="280" s="1"/>
  <c r="DU57" i="288"/>
  <c r="DU58" i="288" s="1"/>
  <c r="DU69" i="288" s="1"/>
  <c r="DU54" i="288"/>
  <c r="DU55" i="288" s="1"/>
  <c r="DU58" i="280"/>
  <c r="DU39" i="280"/>
  <c r="DT82" i="265"/>
  <c r="DT83" i="265"/>
  <c r="AM82" i="277"/>
  <c r="AM83" i="277"/>
  <c r="DV40" i="288"/>
  <c r="DV42" i="288" s="1"/>
  <c r="DV51" i="288" s="1"/>
  <c r="DV56" i="287"/>
  <c r="DV57" i="287" s="1"/>
  <c r="DV66" i="287" s="1"/>
  <c r="DV61" i="287"/>
  <c r="DV62" i="287" s="1"/>
  <c r="DV67" i="287" s="1"/>
  <c r="DV68" i="287" s="1"/>
  <c r="DV49" i="288"/>
  <c r="DV96" i="287"/>
  <c r="DV82" i="287"/>
  <c r="DU59" i="280"/>
  <c r="DU67" i="280" s="1"/>
  <c r="DU69" i="280" s="1"/>
  <c r="DV91" i="287" l="1"/>
  <c r="DV92" i="287" s="1"/>
  <c r="DV69" i="287"/>
  <c r="DV36" i="265" s="1"/>
  <c r="DV97" i="287"/>
  <c r="DV35" i="265"/>
  <c r="DV16" i="265"/>
  <c r="DU14" i="286"/>
  <c r="DU16" i="286" s="1"/>
  <c r="DU18" i="286" s="1"/>
  <c r="DU40" i="280"/>
  <c r="DU41" i="280" s="1"/>
  <c r="DU51" i="280"/>
  <c r="DU52" i="280" s="1"/>
  <c r="DU70" i="280"/>
  <c r="DV98" i="287"/>
  <c r="DV28" i="286" s="1"/>
  <c r="DU60" i="288"/>
  <c r="DU62" i="288" s="1"/>
  <c r="DU64" i="288"/>
  <c r="DU63" i="265" l="1"/>
  <c r="DU65" i="265" s="1"/>
  <c r="DU67" i="265" s="1"/>
  <c r="DU80" i="265" s="1"/>
  <c r="DV49" i="280"/>
  <c r="DU27" i="288"/>
  <c r="DU28" i="288" s="1"/>
  <c r="DU31" i="288" s="1"/>
  <c r="DU32" i="288" s="1"/>
  <c r="DU35" i="288" s="1"/>
  <c r="DU74" i="265"/>
  <c r="DU75" i="265" s="1"/>
  <c r="DU81" i="265" s="1"/>
  <c r="DV38" i="280"/>
  <c r="DV37" i="265"/>
  <c r="DV42" i="265" s="1"/>
  <c r="DV47" i="265" s="1"/>
  <c r="DV50" i="265" s="1"/>
  <c r="DU70" i="288"/>
  <c r="DU71" i="288" s="1"/>
  <c r="DV68" i="288" s="1"/>
  <c r="DU65" i="288"/>
  <c r="DU66" i="288" s="1"/>
  <c r="DU75" i="288" s="1"/>
  <c r="DU76" i="288" s="1"/>
  <c r="DU9" i="289" s="1"/>
  <c r="DU19" i="289" s="1"/>
  <c r="DU24" i="265"/>
  <c r="DU52" i="265"/>
  <c r="DV19" i="265"/>
  <c r="DV70" i="265"/>
  <c r="DW90" i="287"/>
  <c r="DW36" i="288" l="1"/>
  <c r="DW79" i="287"/>
  <c r="DW81" i="287" s="1"/>
  <c r="DV57" i="280"/>
  <c r="DU83" i="265"/>
  <c r="DU82" i="265"/>
  <c r="DV22" i="265"/>
  <c r="DV47" i="288"/>
  <c r="DV52" i="288" s="1"/>
  <c r="DU25" i="265"/>
  <c r="DV61" i="288"/>
  <c r="DV50" i="280"/>
  <c r="DV63" i="280"/>
  <c r="DV62" i="280"/>
  <c r="DU53" i="265"/>
  <c r="DV64" i="280" l="1"/>
  <c r="DV68" i="280" s="1"/>
  <c r="DV57" i="288"/>
  <c r="DV58" i="288" s="1"/>
  <c r="DV69" i="288" s="1"/>
  <c r="DV54" i="288"/>
  <c r="DV55" i="288" s="1"/>
  <c r="DW40" i="288"/>
  <c r="DW42" i="288" s="1"/>
  <c r="DW51" i="288" s="1"/>
  <c r="DW49" i="288"/>
  <c r="DW56" i="287"/>
  <c r="DW57" i="287" s="1"/>
  <c r="DW66" i="287" s="1"/>
  <c r="DW61" i="287"/>
  <c r="DW62" i="287" s="1"/>
  <c r="DW67" i="287" s="1"/>
  <c r="DW68" i="287" s="1"/>
  <c r="DW96" i="287"/>
  <c r="DW82" i="287"/>
  <c r="DV58" i="280"/>
  <c r="DV59" i="280" s="1"/>
  <c r="DV67" i="280" s="1"/>
  <c r="DV39" i="280"/>
  <c r="DV69" i="280" l="1"/>
  <c r="DV70" i="280" s="1"/>
  <c r="DW97" i="287"/>
  <c r="DW98" i="287" s="1"/>
  <c r="DW28" i="286" s="1"/>
  <c r="DW91" i="287"/>
  <c r="DW92" i="287" s="1"/>
  <c r="DW69" i="287"/>
  <c r="DW36" i="265" s="1"/>
  <c r="DW35" i="265"/>
  <c r="DW16" i="265"/>
  <c r="DV60" i="288"/>
  <c r="DV62" i="288" s="1"/>
  <c r="DV64" i="288"/>
  <c r="DV40" i="280" l="1"/>
  <c r="DV41" i="280" s="1"/>
  <c r="DV14" i="286"/>
  <c r="DV16" i="286" s="1"/>
  <c r="DV18" i="286" s="1"/>
  <c r="DV51" i="280"/>
  <c r="DV52" i="280" s="1"/>
  <c r="DV70" i="288"/>
  <c r="DV71" i="288" s="1"/>
  <c r="DW68" i="288" s="1"/>
  <c r="DV65" i="288"/>
  <c r="DW19" i="265"/>
  <c r="DV74" i="265"/>
  <c r="DV75" i="265" s="1"/>
  <c r="DV81" i="265" s="1"/>
  <c r="DV27" i="288"/>
  <c r="DV28" i="288" s="1"/>
  <c r="DV31" i="288" s="1"/>
  <c r="DV32" i="288" s="1"/>
  <c r="DV35" i="288" s="1"/>
  <c r="DW38" i="280"/>
  <c r="DV63" i="265"/>
  <c r="DV65" i="265" s="1"/>
  <c r="DV67" i="265" s="1"/>
  <c r="DV80" i="265" s="1"/>
  <c r="DW49" i="280"/>
  <c r="DV24" i="265"/>
  <c r="DV52" i="265"/>
  <c r="DV66" i="288"/>
  <c r="DV75" i="288" s="1"/>
  <c r="DV76" i="288" s="1"/>
  <c r="DV9" i="289" s="1"/>
  <c r="DV19" i="289" s="1"/>
  <c r="DW37" i="265"/>
  <c r="DW42" i="265" s="1"/>
  <c r="DW47" i="265" s="1"/>
  <c r="DW50" i="265" s="1"/>
  <c r="DW70" i="265"/>
  <c r="DX90" i="287"/>
  <c r="DX36" i="288" l="1"/>
  <c r="DX79" i="287"/>
  <c r="DX81" i="287" s="1"/>
  <c r="DW50" i="280"/>
  <c r="DW63" i="280"/>
  <c r="DV53" i="265"/>
  <c r="DW62" i="280"/>
  <c r="DW64" i="280" s="1"/>
  <c r="DW68" i="280" s="1"/>
  <c r="DV25" i="265"/>
  <c r="DV83" i="265"/>
  <c r="DV82" i="265"/>
  <c r="DW57" i="280"/>
  <c r="DW22" i="265"/>
  <c r="DW47" i="288"/>
  <c r="DW52" i="288" s="1"/>
  <c r="DW61" i="288"/>
  <c r="DW57" i="288" l="1"/>
  <c r="DW58" i="288" s="1"/>
  <c r="DW69" i="288" s="1"/>
  <c r="DW54" i="288"/>
  <c r="DW55" i="288" s="1"/>
  <c r="DW39" i="280"/>
  <c r="DW58" i="280"/>
  <c r="DW59" i="280" s="1"/>
  <c r="DW67" i="280" s="1"/>
  <c r="DW69" i="280" s="1"/>
  <c r="DX40" i="288"/>
  <c r="DX42" i="288" s="1"/>
  <c r="DX51" i="288" s="1"/>
  <c r="DX96" i="287"/>
  <c r="DX49" i="288"/>
  <c r="DX56" i="287"/>
  <c r="DX57" i="287" s="1"/>
  <c r="DX66" i="287" s="1"/>
  <c r="DX61" i="287"/>
  <c r="DX62" i="287" s="1"/>
  <c r="DX67" i="287" s="1"/>
  <c r="DX68" i="287" s="1"/>
  <c r="DX82" i="287"/>
  <c r="DW40" i="280" l="1"/>
  <c r="DW70" i="280"/>
  <c r="DW51" i="280"/>
  <c r="DW52" i="280" s="1"/>
  <c r="DW14" i="286"/>
  <c r="DW16" i="286" s="1"/>
  <c r="DW18" i="286" s="1"/>
  <c r="DX69" i="287"/>
  <c r="DX36" i="265" s="1"/>
  <c r="DX91" i="287"/>
  <c r="DX92" i="287" s="1"/>
  <c r="DX97" i="287"/>
  <c r="DX98" i="287" s="1"/>
  <c r="DX28" i="286" s="1"/>
  <c r="DX35" i="265"/>
  <c r="DX16" i="265"/>
  <c r="DW60" i="288"/>
  <c r="DW62" i="288" s="1"/>
  <c r="DW64" i="288"/>
  <c r="DW41" i="280"/>
  <c r="DW74" i="265" l="1"/>
  <c r="DW75" i="265" s="1"/>
  <c r="DW81" i="265" s="1"/>
  <c r="DW27" i="288"/>
  <c r="DW28" i="288" s="1"/>
  <c r="DW31" i="288" s="1"/>
  <c r="DW32" i="288" s="1"/>
  <c r="DW35" i="288" s="1"/>
  <c r="DX38" i="280"/>
  <c r="DW70" i="288"/>
  <c r="DW71" i="288" s="1"/>
  <c r="DX68" i="288" s="1"/>
  <c r="DW65" i="288"/>
  <c r="DW66" i="288" s="1"/>
  <c r="DW75" i="288" s="1"/>
  <c r="DW76" i="288" s="1"/>
  <c r="DW9" i="289" s="1"/>
  <c r="DW19" i="289" s="1"/>
  <c r="DX19" i="265"/>
  <c r="AM16" i="277"/>
  <c r="AM19" i="277" s="1"/>
  <c r="AM22" i="277" s="1"/>
  <c r="DW63" i="265"/>
  <c r="DW65" i="265" s="1"/>
  <c r="DW67" i="265" s="1"/>
  <c r="DW80" i="265" s="1"/>
  <c r="DX49" i="280"/>
  <c r="DX37" i="265"/>
  <c r="DX42" i="265" s="1"/>
  <c r="DX47" i="265" s="1"/>
  <c r="DX50" i="265" s="1"/>
  <c r="AM35" i="277"/>
  <c r="DY90" i="287"/>
  <c r="DX70" i="265"/>
  <c r="DW24" i="265"/>
  <c r="DW52" i="265"/>
  <c r="DW53" i="265" l="1"/>
  <c r="AN70" i="277"/>
  <c r="DW83" i="265"/>
  <c r="DW82" i="265"/>
  <c r="DX22" i="265"/>
  <c r="DX47" i="288"/>
  <c r="DX52" i="288" s="1"/>
  <c r="DX61" i="288"/>
  <c r="DW25" i="265"/>
  <c r="DY36" i="288"/>
  <c r="DY79" i="287"/>
  <c r="DY81" i="287" s="1"/>
  <c r="DX63" i="280"/>
  <c r="DX50" i="280"/>
  <c r="DX62" i="280"/>
  <c r="DX64" i="280" s="1"/>
  <c r="DX68" i="280" s="1"/>
  <c r="DX57" i="280"/>
  <c r="DX39" i="280" l="1"/>
  <c r="DX58" i="280"/>
  <c r="DY40" i="288"/>
  <c r="DY42" i="288" s="1"/>
  <c r="DY51" i="288" s="1"/>
  <c r="DY49" i="288"/>
  <c r="DY56" i="287"/>
  <c r="DY57" i="287" s="1"/>
  <c r="DY66" i="287" s="1"/>
  <c r="DY96" i="287"/>
  <c r="DY61" i="287"/>
  <c r="DY62" i="287" s="1"/>
  <c r="DY67" i="287" s="1"/>
  <c r="DY68" i="287" s="1"/>
  <c r="DY82" i="287"/>
  <c r="DX59" i="280"/>
  <c r="DX67" i="280" s="1"/>
  <c r="DX69" i="280" s="1"/>
  <c r="DX57" i="288"/>
  <c r="DX58" i="288" s="1"/>
  <c r="DX69" i="288" s="1"/>
  <c r="DX54" i="288"/>
  <c r="DX55" i="288" s="1"/>
  <c r="DX60" i="288" l="1"/>
  <c r="DX62" i="288" s="1"/>
  <c r="DX64" i="288"/>
  <c r="DY97" i="287"/>
  <c r="DY69" i="287"/>
  <c r="DY36" i="265" s="1"/>
  <c r="DY91" i="287"/>
  <c r="DY92" i="287" s="1"/>
  <c r="DY35" i="265"/>
  <c r="DY16" i="265"/>
  <c r="DY98" i="287"/>
  <c r="DY28" i="286" s="1"/>
  <c r="DX70" i="280"/>
  <c r="DX14" i="286"/>
  <c r="DX16" i="286" s="1"/>
  <c r="DX18" i="286" s="1"/>
  <c r="DX51" i="280"/>
  <c r="DX52" i="280" s="1"/>
  <c r="DX40" i="280"/>
  <c r="DX41" i="280"/>
  <c r="DX74" i="265" l="1"/>
  <c r="DY38" i="280"/>
  <c r="DX27" i="288"/>
  <c r="DX28" i="288" s="1"/>
  <c r="DX31" i="288" s="1"/>
  <c r="DX32" i="288" s="1"/>
  <c r="DX35" i="288" s="1"/>
  <c r="DX63" i="265"/>
  <c r="DY49" i="280"/>
  <c r="DX24" i="265"/>
  <c r="DX52" i="265"/>
  <c r="DY19" i="265"/>
  <c r="DY37" i="265"/>
  <c r="DY42" i="265" s="1"/>
  <c r="DY47" i="265" s="1"/>
  <c r="DY50" i="265" s="1"/>
  <c r="DY70" i="265"/>
  <c r="DZ90" i="287"/>
  <c r="DX70" i="288"/>
  <c r="DX71" i="288" s="1"/>
  <c r="DY68" i="288" s="1"/>
  <c r="DX65" i="288"/>
  <c r="DX66" i="288" s="1"/>
  <c r="DX75" i="288" s="1"/>
  <c r="DX76" i="288" s="1"/>
  <c r="DX9" i="289" s="1"/>
  <c r="DX19" i="289" s="1"/>
  <c r="DZ36" i="288" l="1"/>
  <c r="DZ79" i="287"/>
  <c r="DZ81" i="287" s="1"/>
  <c r="DY50" i="280"/>
  <c r="DY63" i="280"/>
  <c r="DY22" i="265"/>
  <c r="DY47" i="288"/>
  <c r="DY52" i="288" s="1"/>
  <c r="AM51" i="277"/>
  <c r="DX53" i="265"/>
  <c r="DY62" i="280"/>
  <c r="DY64" i="280" s="1"/>
  <c r="DY68" i="280" s="1"/>
  <c r="AN74" i="277"/>
  <c r="AN75" i="277" s="1"/>
  <c r="AN81" i="277" s="1"/>
  <c r="DX75" i="265"/>
  <c r="DX81" i="265" s="1"/>
  <c r="DY61" i="288"/>
  <c r="AM24" i="277"/>
  <c r="AM25" i="277" s="1"/>
  <c r="DX25" i="265"/>
  <c r="DX65" i="265"/>
  <c r="DX67" i="265" s="1"/>
  <c r="DX80" i="265" s="1"/>
  <c r="AN63" i="277"/>
  <c r="AN65" i="277" s="1"/>
  <c r="AN67" i="277" s="1"/>
  <c r="AN80" i="277" s="1"/>
  <c r="DY57" i="280"/>
  <c r="AN82" i="277" l="1"/>
  <c r="F82" i="277" s="1"/>
  <c r="F13" i="264" s="1"/>
  <c r="AN83" i="277"/>
  <c r="H83" i="277" s="1"/>
  <c r="DY59" i="280"/>
  <c r="DY67" i="280" s="1"/>
  <c r="DY69" i="280" s="1"/>
  <c r="DX82" i="265"/>
  <c r="DX83" i="265"/>
  <c r="DY57" i="288"/>
  <c r="DY58" i="288" s="1"/>
  <c r="DY69" i="288" s="1"/>
  <c r="DY54" i="288"/>
  <c r="DY55" i="288" s="1"/>
  <c r="DY58" i="280"/>
  <c r="DY39" i="280"/>
  <c r="DZ40" i="288"/>
  <c r="DZ42" i="288" s="1"/>
  <c r="DZ51" i="288" s="1"/>
  <c r="DZ61" i="287"/>
  <c r="DZ62" i="287" s="1"/>
  <c r="DZ67" i="287" s="1"/>
  <c r="DZ68" i="287" s="1"/>
  <c r="DZ49" i="288"/>
  <c r="DZ96" i="287"/>
  <c r="DZ56" i="287"/>
  <c r="DZ57" i="287" s="1"/>
  <c r="DZ66" i="287" s="1"/>
  <c r="DZ82" i="287"/>
  <c r="DZ35" i="265" l="1"/>
  <c r="DZ16" i="265"/>
  <c r="DZ69" i="287"/>
  <c r="DZ36" i="265" s="1"/>
  <c r="DZ97" i="287"/>
  <c r="DZ98" i="287" s="1"/>
  <c r="DZ28" i="286" s="1"/>
  <c r="DZ91" i="287"/>
  <c r="DZ92" i="287" s="1"/>
  <c r="DY60" i="288"/>
  <c r="DY62" i="288" s="1"/>
  <c r="DY64" i="288"/>
  <c r="DY70" i="280"/>
  <c r="DY40" i="280"/>
  <c r="DY41" i="280" s="1"/>
  <c r="DY14" i="286"/>
  <c r="DY16" i="286" s="1"/>
  <c r="DY18" i="286" s="1"/>
  <c r="DY51" i="280"/>
  <c r="DY52" i="280" s="1"/>
  <c r="DY27" i="288" l="1"/>
  <c r="DY28" i="288" s="1"/>
  <c r="DY31" i="288" s="1"/>
  <c r="DY32" i="288" s="1"/>
  <c r="DY35" i="288" s="1"/>
  <c r="DY74" i="265"/>
  <c r="DY75" i="265" s="1"/>
  <c r="DY81" i="265" s="1"/>
  <c r="DZ38" i="280"/>
  <c r="DZ19" i="265"/>
  <c r="DY63" i="265"/>
  <c r="DY65" i="265" s="1"/>
  <c r="DY67" i="265" s="1"/>
  <c r="DY80" i="265" s="1"/>
  <c r="DZ49" i="280"/>
  <c r="DZ70" i="265"/>
  <c r="EA90" i="287"/>
  <c r="DY24" i="265"/>
  <c r="DY52" i="265"/>
  <c r="DY65" i="288"/>
  <c r="DY66" i="288" s="1"/>
  <c r="DY75" i="288" s="1"/>
  <c r="DY76" i="288" s="1"/>
  <c r="DY9" i="289" s="1"/>
  <c r="DY19" i="289" s="1"/>
  <c r="DY70" i="288"/>
  <c r="DY71" i="288" s="1"/>
  <c r="DZ68" i="288" s="1"/>
  <c r="DZ37" i="265"/>
  <c r="DZ42" i="265" s="1"/>
  <c r="DZ47" i="265" s="1"/>
  <c r="DZ50" i="265" s="1"/>
  <c r="DY25" i="265" l="1"/>
  <c r="DZ50" i="280"/>
  <c r="DZ63" i="280"/>
  <c r="DZ62" i="280"/>
  <c r="DZ61" i="288"/>
  <c r="DY53" i="265"/>
  <c r="EA36" i="288"/>
  <c r="EA79" i="287"/>
  <c r="EA81" i="287" s="1"/>
  <c r="DY83" i="265"/>
  <c r="DY82" i="265"/>
  <c r="DZ47" i="288"/>
  <c r="DZ52" i="288" s="1"/>
  <c r="DZ22" i="265"/>
  <c r="DZ57" i="280"/>
  <c r="DZ64" i="280" l="1"/>
  <c r="DZ68" i="280" s="1"/>
  <c r="DZ57" i="288"/>
  <c r="DZ58" i="288" s="1"/>
  <c r="DZ69" i="288" s="1"/>
  <c r="DZ54" i="288"/>
  <c r="DZ55" i="288" s="1"/>
  <c r="DZ58" i="280"/>
  <c r="DZ59" i="280" s="1"/>
  <c r="DZ67" i="280" s="1"/>
  <c r="DZ69" i="280" s="1"/>
  <c r="DZ39" i="280"/>
  <c r="EA40" i="288"/>
  <c r="EA42" i="288" s="1"/>
  <c r="EA96" i="287"/>
  <c r="EA56" i="287"/>
  <c r="EA57" i="287" s="1"/>
  <c r="EA82" i="287"/>
  <c r="EA61" i="287"/>
  <c r="EA62" i="287" s="1"/>
  <c r="EA49" i="288"/>
  <c r="H81" i="287"/>
  <c r="DZ51" i="280" l="1"/>
  <c r="DZ52" i="280" s="1"/>
  <c r="DZ40" i="280"/>
  <c r="DZ14" i="286"/>
  <c r="DZ16" i="286" s="1"/>
  <c r="DZ18" i="286" s="1"/>
  <c r="DZ70" i="280"/>
  <c r="EA35" i="265"/>
  <c r="EA16" i="265"/>
  <c r="H82" i="287"/>
  <c r="H61" i="287"/>
  <c r="H96" i="287"/>
  <c r="H49" i="288"/>
  <c r="H40" i="288"/>
  <c r="H56" i="287"/>
  <c r="EA67" i="287"/>
  <c r="EA68" i="287" s="1"/>
  <c r="H62" i="287"/>
  <c r="H67" i="287" s="1"/>
  <c r="EA66" i="287"/>
  <c r="H57" i="287"/>
  <c r="H66" i="287" s="1"/>
  <c r="EA51" i="288"/>
  <c r="H42" i="288"/>
  <c r="H51" i="288" s="1"/>
  <c r="DZ41" i="280"/>
  <c r="DZ60" i="288"/>
  <c r="DZ62" i="288" s="1"/>
  <c r="DZ64" i="288"/>
  <c r="DZ27" i="288" l="1"/>
  <c r="DZ28" i="288" s="1"/>
  <c r="DZ31" i="288" s="1"/>
  <c r="DZ32" i="288" s="1"/>
  <c r="DZ35" i="288" s="1"/>
  <c r="DZ74" i="265"/>
  <c r="DZ75" i="265" s="1"/>
  <c r="DZ81" i="265" s="1"/>
  <c r="EA38" i="280"/>
  <c r="DZ70" i="288"/>
  <c r="DZ71" i="288" s="1"/>
  <c r="EA68" i="288" s="1"/>
  <c r="DZ65" i="288"/>
  <c r="DZ66" i="288" s="1"/>
  <c r="DZ75" i="288" s="1"/>
  <c r="DZ76" i="288" s="1"/>
  <c r="DZ9" i="289" s="1"/>
  <c r="DZ19" i="289" s="1"/>
  <c r="EA19" i="265"/>
  <c r="AN16" i="277"/>
  <c r="DZ52" i="265"/>
  <c r="DZ24" i="265"/>
  <c r="EA97" i="287"/>
  <c r="EA98" i="287" s="1"/>
  <c r="EA69" i="287"/>
  <c r="EA91" i="287"/>
  <c r="EA92" i="287" s="1"/>
  <c r="EA70" i="265" s="1"/>
  <c r="H68" i="287"/>
  <c r="H16" i="265"/>
  <c r="H28" i="269" s="1"/>
  <c r="K28" i="269" s="1"/>
  <c r="H35" i="265"/>
  <c r="H47" i="269" s="1"/>
  <c r="K47" i="269" s="1"/>
  <c r="AN35" i="277"/>
  <c r="DZ63" i="265"/>
  <c r="DZ65" i="265" s="1"/>
  <c r="DZ67" i="265" s="1"/>
  <c r="DZ80" i="265" s="1"/>
  <c r="EA49" i="280"/>
  <c r="H35" i="277" l="1"/>
  <c r="H91" i="287"/>
  <c r="H97" i="287"/>
  <c r="EA36" i="265"/>
  <c r="H69" i="287"/>
  <c r="H36" i="265" s="1"/>
  <c r="H48" i="269" s="1"/>
  <c r="K48" i="269" s="1"/>
  <c r="DZ25" i="265"/>
  <c r="AN19" i="277"/>
  <c r="H16" i="277"/>
  <c r="EA57" i="280"/>
  <c r="EA62" i="280"/>
  <c r="L47" i="269"/>
  <c r="J47" i="269"/>
  <c r="DZ83" i="265"/>
  <c r="DZ82" i="265"/>
  <c r="J28" i="269"/>
  <c r="L28" i="269"/>
  <c r="EA28" i="286"/>
  <c r="H98" i="287"/>
  <c r="H28" i="286" s="1"/>
  <c r="DZ53" i="265"/>
  <c r="EA22" i="265"/>
  <c r="EA47" i="288"/>
  <c r="EA52" i="288" s="1"/>
  <c r="H19" i="265"/>
  <c r="EA61" i="288"/>
  <c r="EA57" i="288" l="1"/>
  <c r="EA58" i="288" s="1"/>
  <c r="EA54" i="288"/>
  <c r="EA55" i="288" s="1"/>
  <c r="H52" i="288"/>
  <c r="H31" i="269"/>
  <c r="K31" i="269" s="1"/>
  <c r="H47" i="288"/>
  <c r="EA39" i="280"/>
  <c r="EA58" i="280"/>
  <c r="H22" i="265"/>
  <c r="EA59" i="280"/>
  <c r="EA67" i="280" s="1"/>
  <c r="L48" i="269"/>
  <c r="J48" i="269"/>
  <c r="AN22" i="277"/>
  <c r="H19" i="277"/>
  <c r="L36" i="277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H36" i="277" l="1"/>
  <c r="L37" i="277"/>
  <c r="H22" i="277"/>
  <c r="J31" i="269"/>
  <c r="L31" i="269"/>
  <c r="EA60" i="288"/>
  <c r="EA62" i="288" s="1"/>
  <c r="EA64" i="288"/>
  <c r="H55" i="288"/>
  <c r="EA42" i="265"/>
  <c r="H37" i="265"/>
  <c r="H49" i="269" s="1"/>
  <c r="H58" i="280"/>
  <c r="H39" i="280"/>
  <c r="H34" i="269"/>
  <c r="K34" i="269" s="1"/>
  <c r="H54" i="288"/>
  <c r="H57" i="288"/>
  <c r="EA69" i="288"/>
  <c r="H58" i="288"/>
  <c r="H69" i="288" s="1"/>
  <c r="J34" i="269" l="1"/>
  <c r="L34" i="269"/>
  <c r="L41" i="277"/>
  <c r="H37" i="277"/>
  <c r="H60" i="288"/>
  <c r="H64" i="288"/>
  <c r="EA65" i="288"/>
  <c r="EA66" i="288" s="1"/>
  <c r="EA70" i="288"/>
  <c r="EA71" i="288" s="1"/>
  <c r="H62" i="288"/>
  <c r="EA47" i="265"/>
  <c r="H42" i="265"/>
  <c r="H54" i="269" s="1"/>
  <c r="K54" i="269" s="1"/>
  <c r="EA75" i="288" l="1"/>
  <c r="EA76" i="288" s="1"/>
  <c r="H66" i="288"/>
  <c r="H75" i="288" s="1"/>
  <c r="L54" i="269"/>
  <c r="J54" i="269"/>
  <c r="EA50" i="265"/>
  <c r="H47" i="265"/>
  <c r="H59" i="269" s="1"/>
  <c r="K59" i="269" s="1"/>
  <c r="L46" i="277"/>
  <c r="H41" i="277"/>
  <c r="H70" i="288"/>
  <c r="H65" i="288"/>
  <c r="L59" i="269" l="1"/>
  <c r="J59" i="269"/>
  <c r="L49" i="277"/>
  <c r="H46" i="277"/>
  <c r="EA50" i="280"/>
  <c r="EA63" i="280"/>
  <c r="EA64" i="280" s="1"/>
  <c r="EA68" i="280" s="1"/>
  <c r="EA69" i="280" s="1"/>
  <c r="H50" i="265"/>
  <c r="EA9" i="289"/>
  <c r="EA19" i="289" s="1"/>
  <c r="H76" i="288"/>
  <c r="H9" i="289" s="1"/>
  <c r="H62" i="269" l="1"/>
  <c r="H50" i="280"/>
  <c r="H63" i="280"/>
  <c r="EA70" i="280"/>
  <c r="EA51" i="280"/>
  <c r="EA14" i="286"/>
  <c r="EA16" i="286" s="1"/>
  <c r="EA40" i="280"/>
  <c r="EA41" i="280" s="1"/>
  <c r="H69" i="280"/>
  <c r="H19" i="289"/>
  <c r="F19" i="289"/>
  <c r="F22" i="289" s="1"/>
  <c r="EA52" i="280"/>
  <c r="EA63" i="265" s="1"/>
  <c r="EA65" i="265" s="1"/>
  <c r="EA67" i="265" s="1"/>
  <c r="EA80" i="265" s="1"/>
  <c r="L52" i="277"/>
  <c r="H49" i="277"/>
  <c r="H40" i="280" l="1"/>
  <c r="H14" i="286"/>
  <c r="H51" i="280"/>
  <c r="EA18" i="286"/>
  <c r="F20" i="286" s="1"/>
  <c r="H10" i="269" s="1"/>
  <c r="K10" i="269" s="1"/>
  <c r="H16" i="286"/>
  <c r="H18" i="286" s="1"/>
  <c r="EA52" i="265"/>
  <c r="EA24" i="265"/>
  <c r="H70" i="280"/>
  <c r="EA74" i="265"/>
  <c r="EA75" i="265" s="1"/>
  <c r="EA81" i="265" s="1"/>
  <c r="EA83" i="265" s="1"/>
  <c r="H83" i="265" s="1"/>
  <c r="EA27" i="288"/>
  <c r="EA28" i="288" s="1"/>
  <c r="EA31" i="288" s="1"/>
  <c r="EA32" i="288" s="1"/>
  <c r="EA35" i="288" s="1"/>
  <c r="J10" i="269" l="1"/>
  <c r="L10" i="269"/>
  <c r="EA82" i="265"/>
  <c r="F82" i="265" s="1"/>
  <c r="F12" i="264" s="1"/>
  <c r="F9" i="264" s="1"/>
  <c r="H24" i="265"/>
  <c r="H36" i="269" s="1"/>
  <c r="K36" i="269" s="1"/>
  <c r="H52" i="265"/>
  <c r="H64" i="269" s="1"/>
  <c r="K64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J64" i="269"/>
  <c r="L64" i="269"/>
  <c r="F2" i="289"/>
  <c r="F2" i="281"/>
  <c r="F2" i="282"/>
  <c r="F2" i="286"/>
  <c r="F2" i="280"/>
  <c r="F2" i="287"/>
  <c r="F2" i="264"/>
  <c r="F2" i="273"/>
  <c r="F2" i="265"/>
  <c r="F2" i="288"/>
  <c r="F2" i="275"/>
  <c r="F2" i="277"/>
  <c r="H24" i="277"/>
  <c r="AN25" i="277"/>
  <c r="H25" i="277" s="1"/>
  <c r="H51" i="277"/>
  <c r="AN52" i="277"/>
  <c r="H52" i="277" s="1"/>
  <c r="J36" i="269"/>
  <c r="L36" i="269"/>
  <c r="J2" i="269"/>
  <c r="F3" i="286" l="1"/>
  <c r="F3" i="275"/>
  <c r="F3" i="289"/>
  <c r="F3" i="282"/>
  <c r="F3" i="273"/>
  <c r="F3" i="288"/>
  <c r="F3" i="287"/>
  <c r="F3" i="280"/>
  <c r="F3" i="264"/>
  <c r="F3" i="265"/>
  <c r="F3" i="277"/>
  <c r="F3" i="28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<sst xmlns="http://schemas.openxmlformats.org/spreadsheetml/2006/main" count="552" uniqueCount="334">
  <si>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</si>
  <si>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</si>
  <si>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</si>
  <si>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</si>
  <si>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</si>
  <si>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</si>
  <si>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</si>
  <si>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</si>
  <si>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</si>
  <si>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</si>
  <si>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</si>
  <si>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</si>
  <si>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</si>
  <si>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</si>
  <si>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</si>
  <si>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</si>
  <si>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</si>
  <si>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</si>
  <si>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</si>
  <si>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</si>
  <si>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</si>
  <si>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</si>
  <si>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</si>
  <si>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</si>
  <si>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</si>
  <si>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</si>
  <si>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</si>
  <si>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</si>
  <si>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</si>
  <si>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</si>
  <si>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</si>
  <si>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</si>
  <si>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</si>
  <si>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</si>
  <si>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</si>
  <si>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</si>
  <si>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</si>
  <si>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</si>
  <si>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</si>
  <si>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</si>
  <si>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</si>
  <si>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</si>
  <si>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</si>
  <si>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</si>
  <si>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</si>
  <si>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</si>
  <si>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</si>
  <si>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</si>
  <si>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</si>
  <si>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</si>
  <si>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</si>
  <si>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</si>
  <si>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</si>
  <si>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</si>
  <si>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</si>
  <si>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</si>
  <si>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</si>
  <si>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</si>
  <si>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</si>
  <si>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</si>
  <si>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</si>
  <si>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</si>
  <si>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</si>
  <si>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</si>
  <si>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</si>
  <si>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</si>
  <si>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</si>
  <si>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</si>
  <si>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</si>
  <si>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</si>
  <si>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</si>
  <si>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</si>
  <si>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</si>
  <si>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</si>
  <si>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</si>
  <si>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</si>
  <si>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</si>
  <si>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</si>
  <si>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</si>
  <si>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</si>
  <si>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</si>
  <si>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</si>
  <si>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</si>
  <si>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</si>
  <si>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</si>
  <si>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</si>
  <si>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</si>
  <si>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</si>
  <si>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</si>
  <si>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</si>
  <si>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</si>
  <si>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</si>
  <si>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</si>
  <si>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</si>
  <si>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</si>
  <si>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</si>
  <si>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</si>
  <si>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</si>
  <si>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</si>
  <si>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</si>
  <si>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</si>
  <si>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</si>
  <si>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</si>
  <si>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</si>
  <si>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</si>
  <si>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</si>
  <si>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</si>
  <si>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</si>
  <si>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</si>
  <si>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</si>
  <si>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</si>
  <si>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</si>
  <si>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</si>
  <si>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</si>
  <si>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</si>
  <si>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</si>
  <si>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</si>
  <si>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</si>
  <si>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</si>
  <si>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</si>
  <si>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</si>
  <si>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</si>
  <si>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</si>
  <si>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</si>
  <si>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</si>
  <si>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</si>
  <si>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</si>
  <si>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</si>
  <si>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</si>
  <si>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</si>
  <si>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</si>
  <si>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</si>
  <si>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</si>
  <si>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</si>
  <si>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</si>
  <si>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</si>
  <si>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</si>
  <si>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</si>
  <si>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</si>
  <si>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</si>
  <si>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</si>
  <si>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</si>
  <si>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</si>
  <si>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</si>
  <si>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</si>
  <si>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</si>
  <si>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</si>
  <si>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</si>
  <si>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</si>
  <si>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</si>
  <si>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</si>
  <si>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</si>
  <si>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</si>
  <si>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</si>
  <si>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</si>
  <si>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</si>
  <si>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</si>
  <si>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</si>
  <si>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</si>
  <si>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</si>
  <si>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</si>
  <si>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</si>
  <si>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</si>
  <si>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</si>
  <si>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</si>
  <si>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</si>
  <si>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</si>
  <si>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</si>
  <si>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</si>
  <si>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</si>
  <si>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</si>
  <si>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</si>
  <si>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</si>
  <si>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</si>
  <si>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</si>
  <si>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</si>
  <si>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</si>
  <si>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</si>
  <si>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</si>
  <si>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</si>
  <si>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</si>
  <si>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</si>
  <si>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</si>
  <si>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</si>
  <si>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</si>
  <si>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</si>
  <si>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</si>
  <si>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</si>
  <si>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</si>
  <si>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</si>
  <si>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</si>
  <si>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</si>
  <si>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</si>
  <si>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</si>
  <si>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</si>
  <si>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</si>
  <si>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</si>
  <si>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</si>
  <si>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</si>
  <si>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</si>
  <si>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</si>
  <si>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</si>
  <si>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</si>
  <si>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</si>
  <si>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</si>
  <si>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</si>
  <si>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</si>
  <si>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</si>
  <si>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</si>
  <si>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</si>
  <si>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</si>
  <si>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</si>
  <si>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</si>
  <si>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</si>
  <si>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</si>
  <si>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</si>
  <si>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</si>
  <si>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</si>
  <si>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</si>
  <si>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</si>
  <si>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</si>
  <si>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</si>
  <si>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</si>
  <si>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</si>
  <si>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</si>
  <si>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</si>
  <si>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</si>
  <si>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</si>
  <si>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</si>
  <si>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</si>
  <si>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</si>
  <si>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</si>
  <si>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</si>
  <si>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</si>
  <si>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</si>
  <si>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</si>
  <si>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</si>
  <si>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</si>
  <si>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</si>
  <si>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</si>
  <si>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</si>
  <si>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</si>
  <si>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</si>
  <si>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</si>
  <si>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</si>
  <si>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</si>
  <si>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</si>
  <si>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</si>
  <si>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</si>
  <si>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</si>
  <si>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</si>
  <si>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</si>
  <si>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</si>
  <si>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</si>
  <si>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</si>
  <si>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</si>
  <si>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</si>
  <si>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</si>
  <si>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</si>
  <si>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</si>
  <si>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</si>
  <si>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</si>
  <si>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</si>
  <si>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</si>
  <si>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</si>
  <si>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</si>
  <si>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</si>
  <si>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</si>
  <si>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</si>
  <si>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</si>
  <si>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</si>
  <si>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</si>
  <si>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</si>
  <si>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</si>
  <si>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</si>
  <si>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</si>
  <si>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</si>
  <si>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</si>
  <si>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</si>
  <si>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</si>
  <si>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</si>
  <si>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</si>
  <si>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</si>
  <si>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</si>
  <si>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</si>
  <si>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</si>
  <si>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</si>
  <si>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</si>
  <si>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</si>
  <si>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</si>
  <si>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</si>
  <si>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</si>
  <si>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</si>
  <si>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</si>
  <si>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</si>
  <si>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</si>
  <si>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</si>
  <si>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</si>
  <si>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</si>
  <si>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</si>
  <si>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</si>
  <si>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</si>
  <si>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</si>
  <si>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</si>
  <si>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</si>
  <si>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</si>
  <si>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</si>
  <si>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</si>
  <si>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</si>
  <si>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</si>
  <si>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</si>
  <si>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</si>
  <si>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</si>
  <si>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</si>
  <si>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</si>
  <si>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</si>
  <si>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</si>
  <si>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</si>
  <si>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</si>
  <si>
    <t>Taxable profit</t>
  </si>
  <si>
    <t>Tax losses arising</t>
  </si>
  <si>
    <t>Tax losses carried forward balance BEG</t>
  </si>
  <si>
    <t>Tax losses carried forward balance</t>
  </si>
  <si>
    <t>Tax losses utilised</t>
  </si>
  <si>
    <t>Taxable profit after tax loss utilisation</t>
  </si>
  <si>
    <t>Tax paid</t>
  </si>
  <si>
    <t>Corporate income tax rate</t>
  </si>
  <si>
    <t>COPY LINE ITEMS</t>
  </si>
  <si>
    <t>PASTE LINE ITEMS</t>
  </si>
  <si>
    <t>CHECKS</t>
  </si>
  <si>
    <t>Tax paid - calc</t>
  </si>
  <si>
    <t>Tax paid - check</t>
  </si>
  <si>
    <t>Master check</t>
  </si>
  <si>
    <t>Tax paid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</si>
</sst>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3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8" fontId="0" fillId="0" borderId="3" xfId="0" applyBorder="1" applyAlignment="1">
      <alignment vertical="top"/>
    </xf>
    <xf numFmtId="166" fontId="17" fillId="0" borderId="2" xfId="1" applyNumberFormat="1" applyFont="1" applyBorder="1" applyAlignment="1">
      <alignment vertical="top"/>
    </xf>
    <xf numFmtId="166" fontId="19" fillId="0" borderId="2" xfId="1" applyFont="1" applyFill="1" applyBorder="1" applyAlignment="1">
      <alignment vertical="top"/>
    </xf>
    <xf numFmtId="166" fontId="20" fillId="0" borderId="2" xfId="1" applyFont="1" applyFill="1" applyBorder="1" applyAlignment="1">
      <alignment vertical="top"/>
    </xf>
    <xf numFmtId="166" fontId="21" fillId="0" borderId="2" xfId="1" applyFont="1" applyFill="1" applyBorder="1" applyAlignment="1">
      <alignment horizontal="right" vertical="top"/>
    </xf>
    <xf numFmtId="166" fontId="21" fillId="0" borderId="2" xfId="1" applyFont="1" applyBorder="1" applyAlignment="1">
      <alignment vertical="top"/>
    </xf>
    <xf numFmtId="166" fontId="21" fillId="0" borderId="2" xfId="1" applyFont="1" applyFill="1" applyBorder="1" applyAlignment="1">
      <alignment vertical="top"/>
    </xf>
    <xf numFmtId="166" fontId="21" fillId="7" borderId="2" xfId="1" applyFont="1" applyFill="1" applyBorder="1" applyAlignment="1">
      <alignment vertical="top"/>
    </xf>
    <xf numFmtId="168" fontId="46" fillId="0" borderId="2" xfId="0" applyFont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142</v>
      </c>
      <c r="M3" s="184" t="s">
        <v>143</v>
      </c>
      <c r="N3" s="183"/>
      <c r="O3" s="184" t="s">
        <v>144</v>
      </c>
      <c r="P3" s="184" t="s">
        <v>145</v>
      </c>
      <c r="Q3" s="184" t="s">
        <v>146</v>
      </c>
      <c r="R3" s="184" t="s">
        <v>147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160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169</v>
      </c>
      <c r="F24" s="516">
        <f xml:space="preserve"> IF( INDEX(J24:S24, $I$4) = "", INDEX(J24:R24, $I$6), INDEX(J24:S24, $I$4))</f>
        <v>0.33</v>
      </c>
      <c r="G24" s="515" t="s">
        <v>170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171</v>
      </c>
      <c r="F25" s="516">
        <f xml:space="preserve"> IF( INDEX(J25:S25, $I$4) = "", INDEX(J25:R25, $I$6), INDEX(J25:S25, $I$4))</f>
        <v>0.36</v>
      </c>
      <c r="G25" s="515" t="s">
        <v>170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172</v>
      </c>
      <c r="F26" s="516">
        <f xml:space="preserve"> IF( INDEX(J26:S26, $I$4) = "", INDEX(J26:R26, $I$6), INDEX(J26:S26, $I$4))</f>
        <v>0.15499999999999992</v>
      </c>
      <c r="G26" s="515" t="s">
        <v>170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173</v>
      </c>
      <c r="F27" s="516">
        <f xml:space="preserve"> IF( INDEX(J27:S27, $I$4) = "", INDEX(J27:R27, $I$6), INDEX(J27:S27, $I$4))</f>
        <v>0.155</v>
      </c>
      <c r="G27" s="515" t="s">
        <v>170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180</v>
      </c>
      <c r="F29" s="516">
        <f xml:space="preserve"> IF( INDEX(J29:S29, $I$4) = "", INDEX(J29:R29, $I$6), INDEX(J29:S29, $I$4))</f>
        <v>5.0000000000000001E-3</v>
      </c>
      <c r="G29" s="515" t="s">
        <v>168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174</v>
      </c>
      <c r="F30" s="283">
        <f xml:space="preserve"> IF( INDEX(J30:S30, $I$4) = "", INDEX(J30:R30, $I$6), INDEX(J30:S30, $I$4))</f>
        <v>250</v>
      </c>
      <c r="G30" s="115" t="s">
        <v>164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175</v>
      </c>
      <c r="F31" s="522">
        <f xml:space="preserve"> IF( INDEX(J31:S31, $I$4) = "", INDEX(J31:R31, $I$6), INDEX(J31:S31, $I$4))</f>
        <v>0.97</v>
      </c>
      <c r="G31" s="521" t="s">
        <v>161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166</v>
      </c>
      <c r="F33" s="532">
        <f xml:space="preserve"> IF( INDEX(J33:S33, $I$4) = "", INDEX(J33:R33, $I$6), INDEX(J33:S33, $I$4))</f>
        <v>6.5000000000000002E-2</v>
      </c>
      <c r="G33" s="531" t="s">
        <v>167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201</v>
      </c>
    </row>
    <row r="37" spans="1:19" s="490" customFormat="1" x14ac:dyDescent="0.35">
      <c r="A37" s="112"/>
      <c r="B37" s="112"/>
      <c r="C37" s="113"/>
      <c r="D37" s="114"/>
      <c r="E37" s="115" t="s">
        <v>202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214</v>
      </c>
    </row>
    <row r="41" spans="1:19" x14ac:dyDescent="0.35">
      <c r="E41" s="7" t="s">
        <v>239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247</v>
      </c>
    </row>
    <row r="45" spans="1:19" x14ac:dyDescent="0.35">
      <c r="E45" s="7" t="s">
        <v>258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252</v>
      </c>
      <c r="F46" s="516">
        <f t="shared" si="1"/>
        <v>0.7</v>
      </c>
      <c r="G46" s="515" t="s">
        <v>161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262</v>
      </c>
      <c r="F47" s="283">
        <f t="shared" si="1"/>
        <v>3</v>
      </c>
      <c r="G47" s="115" t="s">
        <v>263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267</v>
      </c>
      <c r="F48" s="516">
        <f t="shared" si="1"/>
        <v>2.5000000000000001E-2</v>
      </c>
      <c r="G48" s="515" t="s">
        <v>168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298</v>
      </c>
      <c r="F49" s="516">
        <f t="shared" si="1"/>
        <v>3.5000000000000003E-2</v>
      </c>
      <c r="G49" s="515" t="s">
        <v>168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268</v>
      </c>
      <c r="F50" s="283">
        <f t="shared" si="1"/>
        <v>360</v>
      </c>
      <c r="G50" s="115" t="s">
        <v>269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291</v>
      </c>
      <c r="F51" s="603">
        <f xml:space="preserve"> IF( INDEX(J51:S51, $I$4) = "", INDEX(J51:R51, $I$6), INDEX(J51:S51, $I$4))</f>
        <v>1.3</v>
      </c>
      <c r="G51" s="602" t="s">
        <v>279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294</v>
      </c>
      <c r="F52" s="283">
        <f xml:space="preserve"> IF( INDEX(J52:S52, $I$4) = "", INDEX(J52:R52, $I$6), INDEX(J52:S52, $I$4))</f>
        <v>2</v>
      </c>
      <c r="G52" s="115" t="s">
        <v>295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196</v>
      </c>
    </row>
    <row r="57" spans="1:19" s="490" customFormat="1" x14ac:dyDescent="0.35">
      <c r="A57" s="112"/>
      <c r="B57" s="112"/>
      <c r="C57" s="113"/>
      <c r="D57" s="114"/>
      <c r="E57" s="53" t="s">
        <v>197</v>
      </c>
      <c r="F57" s="283">
        <f xml:space="preserve"> IF( INDEX(J57:S57, $I$4) = "", INDEX(J57:R57, $I$6), INDEX(J57:S57, $I$4))</f>
        <v>30</v>
      </c>
      <c r="G57" s="115" t="s">
        <v>184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213</v>
      </c>
      <c r="F58" s="283">
        <f xml:space="preserve"> IF( INDEX(J58:S58, $I$4) = "", INDEX(J58:R58, $I$6), INDEX(J58:S58, $I$4))</f>
        <v>30</v>
      </c>
      <c r="G58" s="115" t="s">
        <v>184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158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150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154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185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211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216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177</v>
      </c>
      <c r="F77" s="428">
        <v>1000000</v>
      </c>
      <c r="G77" s="117" t="s">
        <v>176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148</v>
      </c>
      <c r="F78" s="573">
        <v>1000</v>
      </c>
      <c r="G78" s="117" t="s">
        <v>107</v>
      </c>
      <c r="H78" s="117"/>
    </row>
    <row r="79" spans="1:19" x14ac:dyDescent="0.35">
      <c r="E79" s="115" t="s">
        <v>234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6" priority="465" operator="equal">
      <formula>""</formula>
    </cfRule>
  </conditionalFormatting>
  <conditionalFormatting sqref="O16:R16">
    <cfRule type="cellIs" dxfId="115" priority="462" operator="equal">
      <formula>""</formula>
    </cfRule>
  </conditionalFormatting>
  <conditionalFormatting sqref="O14:R14">
    <cfRule type="cellIs" dxfId="114" priority="460" operator="equal">
      <formula>""</formula>
    </cfRule>
  </conditionalFormatting>
  <conditionalFormatting sqref="O76:R76">
    <cfRule type="cellIs" dxfId="113" priority="310" operator="equal">
      <formula>""</formula>
    </cfRule>
  </conditionalFormatting>
  <conditionalFormatting sqref="O78:R78">
    <cfRule type="cellIs" dxfId="112" priority="306" operator="equal">
      <formula>""</formula>
    </cfRule>
  </conditionalFormatting>
  <conditionalFormatting sqref="I78:I81">
    <cfRule type="cellIs" dxfId="111" priority="263" operator="equal">
      <formula>1</formula>
    </cfRule>
  </conditionalFormatting>
  <conditionalFormatting sqref="I78">
    <cfRule type="cellIs" dxfId="110" priority="262" operator="equal">
      <formula>1</formula>
    </cfRule>
  </conditionalFormatting>
  <conditionalFormatting sqref="I79:I80">
    <cfRule type="cellIs" dxfId="109" priority="261" operator="equal">
      <formula>1</formula>
    </cfRule>
  </conditionalFormatting>
  <conditionalFormatting sqref="I81">
    <cfRule type="cellIs" dxfId="108" priority="260" operator="equal">
      <formula>1</formula>
    </cfRule>
  </conditionalFormatting>
  <conditionalFormatting sqref="I88:I91 I20:I21 I13:I16 I64:I67 I45:I53">
    <cfRule type="cellIs" dxfId="107" priority="259" operator="equal">
      <formula>"tu"</formula>
    </cfRule>
  </conditionalFormatting>
  <conditionalFormatting sqref="I87">
    <cfRule type="cellIs" dxfId="106" priority="174" operator="equal">
      <formula>"tu"</formula>
    </cfRule>
  </conditionalFormatting>
  <conditionalFormatting sqref="I18">
    <cfRule type="cellIs" dxfId="105" priority="168" operator="equal">
      <formula>"tu"</formula>
    </cfRule>
  </conditionalFormatting>
  <conditionalFormatting sqref="I16">
    <cfRule type="cellIs" dxfId="104" priority="145" operator="equal">
      <formula>"tu"</formula>
    </cfRule>
  </conditionalFormatting>
  <conditionalFormatting sqref="I62:I63">
    <cfRule type="cellIs" dxfId="103" priority="122" operator="equal">
      <formula>"tu"</formula>
    </cfRule>
  </conditionalFormatting>
  <conditionalFormatting sqref="I61">
    <cfRule type="cellIs" dxfId="102" priority="127" operator="equal">
      <formula>"tu"</formula>
    </cfRule>
  </conditionalFormatting>
  <conditionalFormatting sqref="I77">
    <cfRule type="cellIs" dxfId="101" priority="77" operator="equal">
      <formula>"tu"</formula>
    </cfRule>
  </conditionalFormatting>
  <conditionalFormatting sqref="I29">
    <cfRule type="cellIs" dxfId="100" priority="117" operator="equal">
      <formula>"tu"</formula>
    </cfRule>
  </conditionalFormatting>
  <conditionalFormatting sqref="I24">
    <cfRule type="cellIs" dxfId="99" priority="112" operator="equal">
      <formula>"tu"</formula>
    </cfRule>
  </conditionalFormatting>
  <conditionalFormatting sqref="I25">
    <cfRule type="cellIs" dxfId="98" priority="107" operator="equal">
      <formula>"tu"</formula>
    </cfRule>
  </conditionalFormatting>
  <conditionalFormatting sqref="I26">
    <cfRule type="cellIs" dxfId="97" priority="102" operator="equal">
      <formula>"tu"</formula>
    </cfRule>
  </conditionalFormatting>
  <conditionalFormatting sqref="I27">
    <cfRule type="cellIs" dxfId="96" priority="97" operator="equal">
      <formula>"tu"</formula>
    </cfRule>
  </conditionalFormatting>
  <conditionalFormatting sqref="I30">
    <cfRule type="cellIs" dxfId="95" priority="92" operator="equal">
      <formula>"tu"</formula>
    </cfRule>
  </conditionalFormatting>
  <conditionalFormatting sqref="I31">
    <cfRule type="cellIs" dxfId="94" priority="87" operator="equal">
      <formula>"tu"</formula>
    </cfRule>
  </conditionalFormatting>
  <conditionalFormatting sqref="I33">
    <cfRule type="cellIs" dxfId="93" priority="82" operator="equal">
      <formula>"tu"</formula>
    </cfRule>
  </conditionalFormatting>
  <conditionalFormatting sqref="I63">
    <cfRule type="cellIs" dxfId="92" priority="65" operator="equal">
      <formula>"tu"</formula>
    </cfRule>
  </conditionalFormatting>
  <conditionalFormatting sqref="I57">
    <cfRule type="cellIs" dxfId="91" priority="70" operator="equal">
      <formula>"tu"</formula>
    </cfRule>
  </conditionalFormatting>
  <conditionalFormatting sqref="I37">
    <cfRule type="cellIs" dxfId="90" priority="60" operator="equal">
      <formula>"tu"</formula>
    </cfRule>
  </conditionalFormatting>
  <conditionalFormatting sqref="I58">
    <cfRule type="cellIs" dxfId="89" priority="52" operator="equal">
      <formula>"tu"</formula>
    </cfRule>
  </conditionalFormatting>
  <conditionalFormatting sqref="I65">
    <cfRule type="cellIs" dxfId="88" priority="47" operator="equal">
      <formula>"tu"</formula>
    </cfRule>
  </conditionalFormatting>
  <conditionalFormatting sqref="O58:R58">
    <cfRule type="cellIs" dxfId="87" priority="33" operator="equal">
      <formula>""</formula>
    </cfRule>
  </conditionalFormatting>
  <conditionalFormatting sqref="O41:R41">
    <cfRule type="cellIs" dxfId="86" priority="32" operator="equal">
      <formula>""</formula>
    </cfRule>
  </conditionalFormatting>
  <conditionalFormatting sqref="I41">
    <cfRule type="cellIs" dxfId="85" priority="31" operator="equal">
      <formula>"tu"</formula>
    </cfRule>
  </conditionalFormatting>
  <conditionalFormatting sqref="I46">
    <cfRule type="cellIs" dxfId="84" priority="25" operator="equal">
      <formula>"tu"</formula>
    </cfRule>
  </conditionalFormatting>
  <conditionalFormatting sqref="I48">
    <cfRule type="cellIs" dxfId="83" priority="17" operator="equal">
      <formula>"tu"</formula>
    </cfRule>
  </conditionalFormatting>
  <conditionalFormatting sqref="I49">
    <cfRule type="cellIs" dxfId="82" priority="13" operator="equal">
      <formula>"tu"</formula>
    </cfRule>
  </conditionalFormatting>
  <conditionalFormatting sqref="I52">
    <cfRule type="cellIs" dxfId="81" priority="1" operator="equal">
      <formula>"tu"</formula>
    </cfRule>
  </conditionalFormatting>
  <conditionalFormatting sqref="I51">
    <cfRule type="cellIs" dxfId="80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138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140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141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237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238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237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259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260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259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137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139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139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188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189</v>
      </c>
      <c r="F149" s="159"/>
      <c r="G149" s="159" t="s">
        <v>184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9" priority="15" stopIfTrue="1" operator="equal">
      <formula>"Operations"</formula>
    </cfRule>
  </conditionalFormatting>
  <conditionalFormatting sqref="J3:EA3">
    <cfRule type="cellIs" dxfId="78" priority="13" operator="equal">
      <formula>"Fin Close"</formula>
    </cfRule>
  </conditionalFormatting>
  <conditionalFormatting sqref="F2:F4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160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178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179</v>
      </c>
      <c r="F14" s="447"/>
      <c r="G14" s="447" t="s">
        <v>161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162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162</v>
      </c>
      <c r="F23" s="494"/>
      <c r="G23" s="494" t="s">
        <v>161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163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163</v>
      </c>
      <c r="F30" s="21"/>
      <c r="G30" s="21" t="s">
        <v>164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165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165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182</v>
      </c>
    </row>
    <row r="42" spans="1:131" hidden="1" outlineLevel="1" x14ac:dyDescent="0.35"/>
    <row r="43" spans="1:131" hidden="1" outlineLevel="1" x14ac:dyDescent="0.35">
      <c r="B43" s="8" t="s">
        <v>183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183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190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199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200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190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191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194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191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195</v>
      </c>
    </row>
    <row r="68" spans="1:131" hidden="1" outlineLevel="1" x14ac:dyDescent="0.35"/>
    <row r="69" spans="1:131" hidden="1" outlineLevel="1" x14ac:dyDescent="0.35">
      <c r="B69" s="8" t="s">
        <v>193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192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190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190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186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187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201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204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203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206</v>
      </c>
    </row>
    <row r="102" spans="1:131" outlineLevel="1" x14ac:dyDescent="0.35"/>
    <row r="103" spans="1:131" outlineLevel="1" x14ac:dyDescent="0.35">
      <c r="B103" s="8" t="s">
        <v>207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207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190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199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200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210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208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209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208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75" priority="4" stopIfTrue="1" operator="equal">
      <formula>"Operations"</formula>
    </cfRule>
  </conditionalFormatting>
  <conditionalFormatting sqref="J3:EA3">
    <cfRule type="cellIs" dxfId="74" priority="3" operator="equal">
      <formula>"Fin Close"</formula>
    </cfRule>
  </conditionalFormatting>
  <conditionalFormatting sqref="F2:F4">
    <cfRule type="cellIs" dxfId="73" priority="1" stopIfTrue="1" operator="notEqual">
      <formula>0</formula>
    </cfRule>
    <cfRule type="cellIs" dxfId="72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214</v>
      </c>
    </row>
    <row r="9" spans="1:131" outlineLevel="1" x14ac:dyDescent="0.35"/>
    <row r="10" spans="1:131" outlineLevel="1" x14ac:dyDescent="0.35">
      <c r="B10" s="8" t="s">
        <v>236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240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215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217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215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71" priority="4" stopIfTrue="1" operator="equal">
      <formula>"Operations"</formula>
    </cfRule>
  </conditionalFormatting>
  <conditionalFormatting sqref="J3:EA3">
    <cfRule type="cellIs" dxfId="70" priority="3" operator="equal">
      <formula>"Fin Close"</formula>
    </cfRule>
  </conditionalFormatting>
  <conditionalFormatting sqref="F2:F4">
    <cfRule type="cellIs" dxfId="69" priority="1" stopIfTrue="1" operator="notEqual">
      <formula>0</formula>
    </cfRule>
    <cfRule type="cellIs" dxfId="68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G72" sqref="G7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247</v>
      </c>
    </row>
    <row r="8" spans="1:131" outlineLevel="1" x14ac:dyDescent="0.35"/>
    <row r="9" spans="1:131" outlineLevel="1" x14ac:dyDescent="0.35">
      <c r="B9" s="8" t="s">
        <v>289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292755.79151432152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4909.1960590267572</v>
      </c>
      <c r="AM10" s="158">
        <f xml:space="preserve"> 'FS Qtr'!AM$33</f>
        <v>2943.0003448923612</v>
      </c>
      <c r="AN10" s="158">
        <f xml:space="preserve"> 'FS Qtr'!AN$33</f>
        <v>1896.8393611081483</v>
      </c>
      <c r="AO10" s="158">
        <f xml:space="preserve"> 'FS Qtr'!AO$33</f>
        <v>3270.1173860555018</v>
      </c>
      <c r="AP10" s="158">
        <f xml:space="preserve"> 'FS Qtr'!AP$33</f>
        <v>4384.4395589946616</v>
      </c>
      <c r="AQ10" s="158">
        <f xml:space="preserve"> 'FS Qtr'!AQ$33</f>
        <v>2863.9533766767627</v>
      </c>
      <c r="AR10" s="158">
        <f xml:space="preserve"> 'FS Qtr'!AR$33</f>
        <v>1817.1679952192044</v>
      </c>
      <c r="AS10" s="158">
        <f xml:space="preserve"> 'FS Qtr'!AS$33</f>
        <v>3199.521223392991</v>
      </c>
      <c r="AT10" s="158">
        <f xml:space="preserve"> 'FS Qtr'!AT$33</f>
        <v>4302.2754502816688</v>
      </c>
      <c r="AU10" s="158">
        <f xml:space="preserve"> 'FS Qtr'!AU$33</f>
        <v>2790.58193192206</v>
      </c>
      <c r="AV10" s="158">
        <f xml:space="preserve"> 'FS Qtr'!AV$33</f>
        <v>1750.6495910211927</v>
      </c>
      <c r="AW10" s="158">
        <f xml:space="preserve"> 'FS Qtr'!AW$33</f>
        <v>3126.817035749129</v>
      </c>
      <c r="AX10" s="158">
        <f xml:space="preserve"> 'FS Qtr'!AX$33</f>
        <v>4224.8140079291179</v>
      </c>
      <c r="AY10" s="158">
        <f xml:space="preserve"> 'FS Qtr'!AY$33</f>
        <v>2721.5676628067081</v>
      </c>
      <c r="AZ10" s="158">
        <f xml:space="preserve"> 'FS Qtr'!AZ$33</f>
        <v>1688.1939606860458</v>
      </c>
      <c r="BA10" s="158">
        <f xml:space="preserve"> 'FS Qtr'!BA$33</f>
        <v>3057.9157908259435</v>
      </c>
      <c r="BB10" s="158">
        <f xml:space="preserve"> 'FS Qtr'!BB$33</f>
        <v>4157.333742277815</v>
      </c>
      <c r="BC10" s="158">
        <f xml:space="preserve"> 'FS Qtr'!BC$33</f>
        <v>2670.844152858399</v>
      </c>
      <c r="BD10" s="158">
        <f xml:space="preserve"> 'FS Qtr'!BD$33</f>
        <v>1655.4434972740373</v>
      </c>
      <c r="BE10" s="158">
        <f xml:space="preserve"> 'FS Qtr'!BE$33</f>
        <v>3008.6507118809882</v>
      </c>
      <c r="BF10" s="158">
        <f xml:space="preserve"> 'FS Qtr'!BF$33</f>
        <v>4110.2236383239551</v>
      </c>
      <c r="BG10" s="158">
        <f xml:space="preserve"> 'FS Qtr'!BG$33</f>
        <v>2631.9481205018228</v>
      </c>
      <c r="BH10" s="158">
        <f xml:space="preserve"> 'FS Qtr'!BH$33</f>
        <v>1615.6504034329573</v>
      </c>
      <c r="BI10" s="158">
        <f xml:space="preserve"> 'FS Qtr'!BI$33</f>
        <v>2976.2324338378294</v>
      </c>
      <c r="BJ10" s="158">
        <f xml:space="preserve"> 'FS Qtr'!BJ$33</f>
        <v>4066.2145278960279</v>
      </c>
      <c r="BK10" s="158">
        <f xml:space="preserve"> 'FS Qtr'!BK$33</f>
        <v>2595.958754404011</v>
      </c>
      <c r="BL10" s="158">
        <f xml:space="preserve"> 'FS Qtr'!BL$33</f>
        <v>1585.3929612141665</v>
      </c>
      <c r="BM10" s="158">
        <f xml:space="preserve"> 'FS Qtr'!BM$33</f>
        <v>2939.6322931728964</v>
      </c>
      <c r="BN10" s="158">
        <f xml:space="preserve"> 'FS Qtr'!BN$33</f>
        <v>4024.7182296712294</v>
      </c>
      <c r="BO10" s="158">
        <f xml:space="preserve"> 'FS Qtr'!BO$33</f>
        <v>2562.3172735846579</v>
      </c>
      <c r="BP10" s="158">
        <f xml:space="preserve"> 'FS Qtr'!BP$33</f>
        <v>1557.3369941935155</v>
      </c>
      <c r="BQ10" s="158">
        <f xml:space="preserve"> 'FS Qtr'!BQ$33</f>
        <v>2905.148841300781</v>
      </c>
      <c r="BR10" s="158">
        <f xml:space="preserve"> 'FS Qtr'!BR$33</f>
        <v>3985.2549043358504</v>
      </c>
      <c r="BS10" s="158">
        <f xml:space="preserve"> 'FS Qtr'!BS$33</f>
        <v>2530.5678179020965</v>
      </c>
      <c r="BT10" s="158">
        <f xml:space="preserve"> 'FS Qtr'!BT$33</f>
        <v>1537.5423982345542</v>
      </c>
      <c r="BU10" s="158">
        <f xml:space="preserve"> 'FS Qtr'!BU$33</f>
        <v>2865.8772077797776</v>
      </c>
      <c r="BV10" s="158">
        <f xml:space="preserve"> 'FS Qtr'!BV$33</f>
        <v>3947.4329449569564</v>
      </c>
      <c r="BW10" s="158">
        <f xml:space="preserve"> 'FS Qtr'!BW$33</f>
        <v>2500.3383438437468</v>
      </c>
      <c r="BX10" s="158">
        <f xml:space="preserve"> 'FS Qtr'!BX$33</f>
        <v>1506.1766550281727</v>
      </c>
      <c r="BY10" s="158">
        <f xml:space="preserve"> 'FS Qtr'!BY$33</f>
        <v>2840.9601960174468</v>
      </c>
      <c r="BZ10" s="158">
        <f xml:space="preserve"> 'FS Qtr'!BZ$33</f>
        <v>3910.9325972928473</v>
      </c>
      <c r="CA10" s="158">
        <f xml:space="preserve"> 'FS Qtr'!CA$33</f>
        <v>2471.32506375705</v>
      </c>
      <c r="CB10" s="158">
        <f xml:space="preserve"> 'FS Qtr'!CB$33</f>
        <v>1482.430140207483</v>
      </c>
      <c r="CC10" s="158">
        <f xml:space="preserve"> 'FS Qtr'!CC$33</f>
        <v>2810.6441486202593</v>
      </c>
      <c r="CD10" s="158">
        <f xml:space="preserve"> 'FS Qtr'!CD$33</f>
        <v>3875.4926181565538</v>
      </c>
      <c r="CE10" s="158">
        <f xml:space="preserve"> 'FS Qtr'!CE$33</f>
        <v>2443.2797712294091</v>
      </c>
      <c r="CF10" s="158">
        <f xml:space="preserve"> 'FS Qtr'!CF$33</f>
        <v>1459.5739914932542</v>
      </c>
      <c r="CG10" s="158">
        <f xml:space="preserve"> 'FS Qtr'!CG$33</f>
        <v>2781.1975992994471</v>
      </c>
      <c r="CH10" s="158">
        <f xml:space="preserve"> 'FS Qtr'!CH$33</f>
        <v>3840.8994082870004</v>
      </c>
      <c r="CI10" s="158">
        <f xml:space="preserve"> 'FS Qtr'!CI$33</f>
        <v>2415.9995172490057</v>
      </c>
      <c r="CJ10" s="158">
        <f xml:space="preserve"> 'FS Qtr'!CJ$33</f>
        <v>1443.5895892257051</v>
      </c>
      <c r="CK10" s="158">
        <f xml:space="preserve"> 'FS Qtr'!CK$33</f>
        <v>2746.2626672077236</v>
      </c>
      <c r="CL10" s="158">
        <f xml:space="preserve"> 'FS Qtr'!CL$33</f>
        <v>3806.9781607165132</v>
      </c>
      <c r="CM10" s="158">
        <f xml:space="preserve"> 'FS Qtr'!CM$33</f>
        <v>2389.3182010856895</v>
      </c>
      <c r="CN10" s="158">
        <f xml:space="preserve"> 'FS Qtr'!CN$33</f>
        <v>1415.7963446050539</v>
      </c>
      <c r="CO10" s="158">
        <f xml:space="preserve"> 'FS Qtr'!CO$33</f>
        <v>2724.2116905817393</v>
      </c>
      <c r="CP10" s="158">
        <f xml:space="preserve"> 'FS Qtr'!CP$33</f>
        <v>3773.5856507669332</v>
      </c>
      <c r="CQ10" s="158">
        <f xml:space="preserve"> 'FS Qtr'!CQ$33</f>
        <v>2363.0997207175801</v>
      </c>
      <c r="CR10" s="158">
        <f xml:space="preserve"> 'FS Qtr'!CR$33</f>
        <v>1394.5876204173339</v>
      </c>
      <c r="CS10" s="158">
        <f xml:space="preserve"> 'FS Qtr'!CS$33</f>
        <v>2696.3986169531904</v>
      </c>
      <c r="CT10" s="158">
        <f xml:space="preserve"> 'FS Qtr'!CT$33</f>
        <v>3740.6043631566367</v>
      </c>
      <c r="CU10" s="158">
        <f xml:space="preserve"> 'FS Qtr'!CU$33</f>
        <v>2337.2323935115346</v>
      </c>
      <c r="CV10" s="158">
        <f xml:space="preserve"> 'FS Qtr'!CV$33</f>
        <v>1373.6830027297628</v>
      </c>
      <c r="CW10" s="158">
        <f xml:space="preserve"> 'FS Qtr'!CW$33</f>
        <v>2668.8963955310187</v>
      </c>
      <c r="CX10" s="158">
        <f xml:space="preserve"> 'FS Qtr'!CX$33</f>
        <v>3707.9377081867565</v>
      </c>
      <c r="CY10" s="158">
        <f xml:space="preserve"> 'FS Qtr'!CY$33</f>
        <v>2311.6244115273234</v>
      </c>
      <c r="CZ10" s="158">
        <f xml:space="preserve"> 'FS Qtr'!CZ$33</f>
        <v>1358.8411440583611</v>
      </c>
      <c r="DA10" s="158">
        <f xml:space="preserve"> 'FS Qtr'!DA$33</f>
        <v>2635.7757147470957</v>
      </c>
      <c r="DB10" s="158">
        <f xml:space="preserve"> 'FS Qtr'!DB$33</f>
        <v>3675.5061249831374</v>
      </c>
      <c r="DC10" s="158">
        <f xml:space="preserve"> 'FS Qtr'!DC$33</f>
        <v>2286.2001395231969</v>
      </c>
      <c r="DD10" s="158">
        <f xml:space="preserve"> 'FS Qtr'!DD$33</f>
        <v>1332.4522698488108</v>
      </c>
      <c r="DE10" s="158">
        <f xml:space="preserve"> 'FS Qtr'!DE$33</f>
        <v>2614.5056375881613</v>
      </c>
      <c r="DF10" s="158">
        <f xml:space="preserve"> 'FS Qtr'!DF$33</f>
        <v>3643.2439072444831</v>
      </c>
      <c r="DG10" s="158">
        <f xml:space="preserve"> 'FS Qtr'!DG$33</f>
        <v>2260.8970993407365</v>
      </c>
      <c r="DH10" s="158">
        <f xml:space="preserve"> 'FS Qtr'!DH$33</f>
        <v>1400.8027194111687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290</v>
      </c>
      <c r="G12" s="7" t="str">
        <f xml:space="preserve"> SMU</f>
        <v>$ 000s</v>
      </c>
      <c r="H12" s="7">
        <f xml:space="preserve"> SUM(J12:EA12)</f>
        <v>132810.18577969048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4909.1960590267572</v>
      </c>
      <c r="AM12" s="7">
        <f t="shared" si="0"/>
        <v>2943.0003448923612</v>
      </c>
      <c r="AN12" s="7">
        <f t="shared" si="0"/>
        <v>1896.8393611081483</v>
      </c>
      <c r="AO12" s="7">
        <f t="shared" si="0"/>
        <v>3270.1173860555018</v>
      </c>
      <c r="AP12" s="7">
        <f t="shared" ref="AP12:BU12" si="1" xml:space="preserve"> AP10 * AP11</f>
        <v>4384.4395589946616</v>
      </c>
      <c r="AQ12" s="7">
        <f t="shared" si="1"/>
        <v>2863.9533766767627</v>
      </c>
      <c r="AR12" s="7">
        <f t="shared" si="1"/>
        <v>1817.1679952192044</v>
      </c>
      <c r="AS12" s="7">
        <f t="shared" si="1"/>
        <v>3199.521223392991</v>
      </c>
      <c r="AT12" s="7">
        <f t="shared" si="1"/>
        <v>4302.2754502816688</v>
      </c>
      <c r="AU12" s="7">
        <f t="shared" si="1"/>
        <v>2790.58193192206</v>
      </c>
      <c r="AV12" s="7">
        <f t="shared" si="1"/>
        <v>1750.6495910211927</v>
      </c>
      <c r="AW12" s="7">
        <f t="shared" si="1"/>
        <v>3126.817035749129</v>
      </c>
      <c r="AX12" s="7">
        <f t="shared" si="1"/>
        <v>4224.8140079291179</v>
      </c>
      <c r="AY12" s="7">
        <f t="shared" si="1"/>
        <v>2721.5676628067081</v>
      </c>
      <c r="AZ12" s="7">
        <f t="shared" si="1"/>
        <v>1688.1939606860458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132810.18577969048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4909.1960590267572</v>
      </c>
      <c r="AM15" s="53">
        <f t="shared" si="5"/>
        <v>2943.0003448923612</v>
      </c>
      <c r="AN15" s="53">
        <f t="shared" si="5"/>
        <v>1896.8393611081483</v>
      </c>
      <c r="AO15" s="53">
        <f t="shared" si="5"/>
        <v>3270.1173860555018</v>
      </c>
      <c r="AP15" s="53">
        <f t="shared" si="5"/>
        <v>4384.4395589946616</v>
      </c>
      <c r="AQ15" s="53">
        <f t="shared" si="5"/>
        <v>2863.9533766767627</v>
      </c>
      <c r="AR15" s="53">
        <f t="shared" si="5"/>
        <v>1817.1679952192044</v>
      </c>
      <c r="AS15" s="53">
        <f t="shared" si="5"/>
        <v>3199.521223392991</v>
      </c>
      <c r="AT15" s="53">
        <f t="shared" si="5"/>
        <v>4302.2754502816688</v>
      </c>
      <c r="AU15" s="53">
        <f t="shared" si="5"/>
        <v>2790.58193192206</v>
      </c>
      <c r="AV15" s="53">
        <f t="shared" si="5"/>
        <v>1750.6495910211927</v>
      </c>
      <c r="AW15" s="53">
        <f t="shared" si="5"/>
        <v>3126.817035749129</v>
      </c>
      <c r="AX15" s="53">
        <f t="shared" si="5"/>
        <v>4224.8140079291179</v>
      </c>
      <c r="AY15" s="53">
        <f t="shared" si="5"/>
        <v>2721.5676628067081</v>
      </c>
      <c r="AZ15" s="53">
        <f t="shared" si="5"/>
        <v>1688.1939606860458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292</v>
      </c>
      <c r="G16" s="7" t="str">
        <f xml:space="preserve"> SMU</f>
        <v>$ 000s</v>
      </c>
      <c r="H16" s="7">
        <f xml:space="preserve"> SUM(J16:EA16)</f>
        <v>102161.68136899268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3776.3046607898132</v>
      </c>
      <c r="AM16" s="7">
        <f t="shared" si="8"/>
        <v>2263.8464191479702</v>
      </c>
      <c r="AN16" s="7">
        <f t="shared" si="8"/>
        <v>1459.1072008524218</v>
      </c>
      <c r="AO16" s="7">
        <f t="shared" si="8"/>
        <v>2515.4749123503861</v>
      </c>
      <c r="AP16" s="7">
        <f t="shared" ref="AP16:BU16" si="9" xml:space="preserve"> AP15 / $F14</f>
        <v>3372.6458146112782</v>
      </c>
      <c r="AQ16" s="7">
        <f t="shared" si="9"/>
        <v>2203.0410589821249</v>
      </c>
      <c r="AR16" s="7">
        <f t="shared" si="9"/>
        <v>1397.8215347840032</v>
      </c>
      <c r="AS16" s="7">
        <f t="shared" si="9"/>
        <v>2461.1701718407621</v>
      </c>
      <c r="AT16" s="7">
        <f t="shared" si="9"/>
        <v>3309.4426540628219</v>
      </c>
      <c r="AU16" s="7">
        <f t="shared" si="9"/>
        <v>2146.6014860938922</v>
      </c>
      <c r="AV16" s="7">
        <f t="shared" si="9"/>
        <v>1346.6535315547635</v>
      </c>
      <c r="AW16" s="7">
        <f t="shared" si="9"/>
        <v>2405.2438736531763</v>
      </c>
      <c r="AX16" s="7">
        <f t="shared" si="9"/>
        <v>3249.8569291762446</v>
      </c>
      <c r="AY16" s="7">
        <f t="shared" si="9"/>
        <v>2093.5135867743907</v>
      </c>
      <c r="AZ16" s="7">
        <f t="shared" si="9"/>
        <v>1298.6107389892659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277</v>
      </c>
      <c r="G20" s="7" t="s">
        <v>279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102161.68136899268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3776.3046607898132</v>
      </c>
      <c r="AM22" s="53">
        <f t="shared" si="21"/>
        <v>2263.8464191479702</v>
      </c>
      <c r="AN22" s="53">
        <f t="shared" si="21"/>
        <v>1459.1072008524218</v>
      </c>
      <c r="AO22" s="53">
        <f t="shared" si="21"/>
        <v>2515.4749123503861</v>
      </c>
      <c r="AP22" s="53">
        <f t="shared" si="21"/>
        <v>3372.6458146112782</v>
      </c>
      <c r="AQ22" s="53">
        <f t="shared" si="21"/>
        <v>2203.0410589821249</v>
      </c>
      <c r="AR22" s="53">
        <f t="shared" si="21"/>
        <v>1397.8215347840032</v>
      </c>
      <c r="AS22" s="53">
        <f t="shared" si="21"/>
        <v>2461.1701718407621</v>
      </c>
      <c r="AT22" s="53">
        <f t="shared" si="21"/>
        <v>3309.4426540628219</v>
      </c>
      <c r="AU22" s="53">
        <f t="shared" si="21"/>
        <v>2146.6014860938922</v>
      </c>
      <c r="AV22" s="53">
        <f t="shared" si="21"/>
        <v>1346.6535315547635</v>
      </c>
      <c r="AW22" s="53">
        <f t="shared" si="21"/>
        <v>2405.2438736531763</v>
      </c>
      <c r="AX22" s="53">
        <f t="shared" si="21"/>
        <v>3249.8569291762446</v>
      </c>
      <c r="AY22" s="53">
        <f t="shared" si="21"/>
        <v>2093.5135867743907</v>
      </c>
      <c r="AZ22" s="53">
        <f t="shared" si="21"/>
        <v>1298.6107389892659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293</v>
      </c>
      <c r="F24" s="7">
        <f xml:space="preserve"> SUMPRODUCT(J22:EA22, J23:EA23)</f>
        <v>77067.577924494457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253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77067.577924494457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253</v>
      </c>
      <c r="F32" s="159">
        <f xml:space="preserve"> IF( F28 = 1, F29 * F30, F31)</f>
        <v>77067.577924494457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249</v>
      </c>
    </row>
    <row r="35" spans="1:131" outlineLevel="2" x14ac:dyDescent="0.35">
      <c r="C35" s="13" t="s">
        <v>275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77067.577924494457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261</v>
      </c>
      <c r="G40" s="6" t="str">
        <f xml:space="preserve"> SMU</f>
        <v>$ 000s</v>
      </c>
      <c r="H40" s="7">
        <f xml:space="preserve"> SUM(J40:EA40)</f>
        <v>77067.577924494413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1926.6894481123613</v>
      </c>
      <c r="N40" s="7">
        <f t="shared" si="29"/>
        <v>1926.6894481123613</v>
      </c>
      <c r="O40" s="7">
        <f t="shared" si="29"/>
        <v>1926.6894481123613</v>
      </c>
      <c r="P40" s="7">
        <f t="shared" si="29"/>
        <v>1926.6894481123613</v>
      </c>
      <c r="Q40" s="7">
        <f t="shared" si="29"/>
        <v>1926.6894481123613</v>
      </c>
      <c r="R40" s="7">
        <f t="shared" si="29"/>
        <v>1926.6894481123613</v>
      </c>
      <c r="S40" s="7">
        <f t="shared" si="29"/>
        <v>1926.6894481123613</v>
      </c>
      <c r="T40" s="7">
        <f t="shared" si="29"/>
        <v>1926.6894481123613</v>
      </c>
      <c r="U40" s="7">
        <f t="shared" si="29"/>
        <v>1926.6894481123613</v>
      </c>
      <c r="V40" s="7">
        <f t="shared" si="29"/>
        <v>1926.6894481123613</v>
      </c>
      <c r="W40" s="7">
        <f t="shared" si="29"/>
        <v>1926.6894481123613</v>
      </c>
      <c r="X40" s="7">
        <f t="shared" si="29"/>
        <v>1926.6894481123613</v>
      </c>
      <c r="Y40" s="7">
        <f t="shared" si="29"/>
        <v>1926.6894481123613</v>
      </c>
      <c r="Z40" s="7">
        <f t="shared" si="29"/>
        <v>1926.6894481123613</v>
      </c>
      <c r="AA40" s="7">
        <f t="shared" si="29"/>
        <v>1926.6894481123613</v>
      </c>
      <c r="AB40" s="7">
        <f t="shared" si="29"/>
        <v>1926.6894481123613</v>
      </c>
      <c r="AC40" s="7">
        <f t="shared" si="29"/>
        <v>1926.6894481123613</v>
      </c>
      <c r="AD40" s="7">
        <f t="shared" si="29"/>
        <v>1926.6894481123613</v>
      </c>
      <c r="AE40" s="7">
        <f t="shared" si="29"/>
        <v>1926.6894481123613</v>
      </c>
      <c r="AF40" s="7">
        <f t="shared" si="29"/>
        <v>1926.6894481123613</v>
      </c>
      <c r="AG40" s="7">
        <f t="shared" si="29"/>
        <v>1926.6894481123613</v>
      </c>
      <c r="AH40" s="7">
        <f t="shared" si="29"/>
        <v>1926.6894481123613</v>
      </c>
      <c r="AI40" s="7">
        <f t="shared" si="29"/>
        <v>1926.6894481123613</v>
      </c>
      <c r="AJ40" s="7">
        <f t="shared" si="29"/>
        <v>1926.6894481123613</v>
      </c>
      <c r="AK40" s="7">
        <f t="shared" si="29"/>
        <v>1926.6894481123613</v>
      </c>
      <c r="AL40" s="7">
        <f t="shared" si="29"/>
        <v>1926.6894481123613</v>
      </c>
      <c r="AM40" s="7">
        <f t="shared" si="29"/>
        <v>1926.6894481123613</v>
      </c>
      <c r="AN40" s="7">
        <f t="shared" si="29"/>
        <v>1926.6894481123613</v>
      </c>
      <c r="AO40" s="7">
        <f t="shared" si="29"/>
        <v>1926.6894481123613</v>
      </c>
      <c r="AP40" s="7">
        <f t="shared" si="29"/>
        <v>1926.6894481123613</v>
      </c>
      <c r="AQ40" s="7">
        <f t="shared" si="29"/>
        <v>1926.6894481123613</v>
      </c>
      <c r="AR40" s="7">
        <f t="shared" si="29"/>
        <v>1926.6894481123613</v>
      </c>
      <c r="AS40" s="7">
        <f t="shared" si="29"/>
        <v>1926.6894481123613</v>
      </c>
      <c r="AT40" s="7">
        <f t="shared" si="29"/>
        <v>1926.6894481123613</v>
      </c>
      <c r="AU40" s="7">
        <f t="shared" si="29"/>
        <v>1926.6894481123613</v>
      </c>
      <c r="AV40" s="7">
        <f t="shared" si="29"/>
        <v>1926.6894481123613</v>
      </c>
      <c r="AW40" s="7">
        <f t="shared" si="29"/>
        <v>1926.6894481123613</v>
      </c>
      <c r="AX40" s="7">
        <f t="shared" si="29"/>
        <v>1926.6894481123613</v>
      </c>
      <c r="AY40" s="7">
        <f t="shared" si="29"/>
        <v>1926.6894481123613</v>
      </c>
      <c r="AZ40" s="7">
        <f t="shared" si="29"/>
        <v>1926.6894481123613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276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278</v>
      </c>
      <c r="F45" s="52">
        <f xml:space="preserve"> SUMPRODUCT(J43:EA43, J44:EA44)</f>
        <v>29.796051999416637</v>
      </c>
      <c r="G45" s="52" t="s">
        <v>279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77067.577924494457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280</v>
      </c>
      <c r="F49" s="7">
        <f xml:space="preserve"> F47 / F48</f>
        <v>2586.5030013373357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2586.5030013373357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281</v>
      </c>
      <c r="G53" s="7" t="str">
        <f xml:space="preserve"> SMU</f>
        <v>$ 000s</v>
      </c>
      <c r="H53" s="7">
        <f xml:space="preserve"> SUM(J53:EA53)</f>
        <v>103460.12005349335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2586.5030013373357</v>
      </c>
      <c r="N53" s="7">
        <f t="shared" si="37"/>
        <v>2586.5030013373357</v>
      </c>
      <c r="O53" s="7">
        <f t="shared" si="37"/>
        <v>2586.5030013373357</v>
      </c>
      <c r="P53" s="7">
        <f t="shared" si="37"/>
        <v>2586.5030013373357</v>
      </c>
      <c r="Q53" s="7">
        <f t="shared" si="37"/>
        <v>2586.5030013373357</v>
      </c>
      <c r="R53" s="7">
        <f t="shared" si="37"/>
        <v>2586.5030013373357</v>
      </c>
      <c r="S53" s="7">
        <f t="shared" si="37"/>
        <v>2586.5030013373357</v>
      </c>
      <c r="T53" s="7">
        <f t="shared" si="37"/>
        <v>2586.5030013373357</v>
      </c>
      <c r="U53" s="7">
        <f t="shared" si="37"/>
        <v>2586.5030013373357</v>
      </c>
      <c r="V53" s="7">
        <f t="shared" si="37"/>
        <v>2586.5030013373357</v>
      </c>
      <c r="W53" s="7">
        <f t="shared" si="37"/>
        <v>2586.5030013373357</v>
      </c>
      <c r="X53" s="7">
        <f t="shared" si="37"/>
        <v>2586.5030013373357</v>
      </c>
      <c r="Y53" s="7">
        <f t="shared" si="37"/>
        <v>2586.5030013373357</v>
      </c>
      <c r="Z53" s="7">
        <f t="shared" si="37"/>
        <v>2586.5030013373357</v>
      </c>
      <c r="AA53" s="7">
        <f t="shared" si="37"/>
        <v>2586.5030013373357</v>
      </c>
      <c r="AB53" s="7">
        <f t="shared" si="37"/>
        <v>2586.5030013373357</v>
      </c>
      <c r="AC53" s="7">
        <f t="shared" si="37"/>
        <v>2586.5030013373357</v>
      </c>
      <c r="AD53" s="7">
        <f t="shared" si="37"/>
        <v>2586.5030013373357</v>
      </c>
      <c r="AE53" s="7">
        <f t="shared" si="37"/>
        <v>2586.5030013373357</v>
      </c>
      <c r="AF53" s="7">
        <f t="shared" si="37"/>
        <v>2586.5030013373357</v>
      </c>
      <c r="AG53" s="7">
        <f t="shared" si="37"/>
        <v>2586.5030013373357</v>
      </c>
      <c r="AH53" s="7">
        <f t="shared" si="37"/>
        <v>2586.5030013373357</v>
      </c>
      <c r="AI53" s="7">
        <f t="shared" si="37"/>
        <v>2586.5030013373357</v>
      </c>
      <c r="AJ53" s="7">
        <f t="shared" si="37"/>
        <v>2586.5030013373357</v>
      </c>
      <c r="AK53" s="7">
        <f t="shared" si="37"/>
        <v>2586.5030013373357</v>
      </c>
      <c r="AL53" s="7">
        <f t="shared" si="37"/>
        <v>2586.5030013373357</v>
      </c>
      <c r="AM53" s="7">
        <f t="shared" si="37"/>
        <v>2586.5030013373357</v>
      </c>
      <c r="AN53" s="7">
        <f t="shared" si="37"/>
        <v>2586.5030013373357</v>
      </c>
      <c r="AO53" s="7">
        <f t="shared" si="37"/>
        <v>2586.5030013373357</v>
      </c>
      <c r="AP53" s="7">
        <f t="shared" ref="AP53:BU53" si="38" xml:space="preserve"> $F51 * AP52</f>
        <v>2586.5030013373357</v>
      </c>
      <c r="AQ53" s="7">
        <f t="shared" si="38"/>
        <v>2586.5030013373357</v>
      </c>
      <c r="AR53" s="7">
        <f t="shared" si="38"/>
        <v>2586.5030013373357</v>
      </c>
      <c r="AS53" s="7">
        <f t="shared" si="38"/>
        <v>2586.5030013373357</v>
      </c>
      <c r="AT53" s="7">
        <f t="shared" si="38"/>
        <v>2586.5030013373357</v>
      </c>
      <c r="AU53" s="7">
        <f t="shared" si="38"/>
        <v>2586.5030013373357</v>
      </c>
      <c r="AV53" s="7">
        <f t="shared" si="38"/>
        <v>2586.5030013373357</v>
      </c>
      <c r="AW53" s="7">
        <f t="shared" si="38"/>
        <v>2586.5030013373357</v>
      </c>
      <c r="AX53" s="7">
        <f t="shared" si="38"/>
        <v>2586.5030013373357</v>
      </c>
      <c r="AY53" s="7">
        <f t="shared" si="38"/>
        <v>2586.5030013373357</v>
      </c>
      <c r="AZ53" s="7">
        <f t="shared" si="38"/>
        <v>2586.5030013373357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103460.12005349335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2586.5030013373357</v>
      </c>
      <c r="N55" s="53">
        <f t="shared" si="41"/>
        <v>2586.5030013373357</v>
      </c>
      <c r="O55" s="53">
        <f t="shared" si="41"/>
        <v>2586.5030013373357</v>
      </c>
      <c r="P55" s="53">
        <f t="shared" si="41"/>
        <v>2586.5030013373357</v>
      </c>
      <c r="Q55" s="53">
        <f t="shared" si="41"/>
        <v>2586.5030013373357</v>
      </c>
      <c r="R55" s="53">
        <f t="shared" si="41"/>
        <v>2586.5030013373357</v>
      </c>
      <c r="S55" s="53">
        <f t="shared" si="41"/>
        <v>2586.5030013373357</v>
      </c>
      <c r="T55" s="53">
        <f t="shared" si="41"/>
        <v>2586.5030013373357</v>
      </c>
      <c r="U55" s="53">
        <f t="shared" si="41"/>
        <v>2586.5030013373357</v>
      </c>
      <c r="V55" s="53">
        <f t="shared" si="41"/>
        <v>2586.5030013373357</v>
      </c>
      <c r="W55" s="53">
        <f t="shared" si="41"/>
        <v>2586.5030013373357</v>
      </c>
      <c r="X55" s="53">
        <f t="shared" si="41"/>
        <v>2586.5030013373357</v>
      </c>
      <c r="Y55" s="53">
        <f t="shared" si="41"/>
        <v>2586.5030013373357</v>
      </c>
      <c r="Z55" s="53">
        <f t="shared" si="41"/>
        <v>2586.5030013373357</v>
      </c>
      <c r="AA55" s="53">
        <f t="shared" si="41"/>
        <v>2586.5030013373357</v>
      </c>
      <c r="AB55" s="53">
        <f t="shared" si="41"/>
        <v>2586.5030013373357</v>
      </c>
      <c r="AC55" s="53">
        <f t="shared" si="41"/>
        <v>2586.5030013373357</v>
      </c>
      <c r="AD55" s="53">
        <f t="shared" si="41"/>
        <v>2586.5030013373357</v>
      </c>
      <c r="AE55" s="53">
        <f t="shared" si="41"/>
        <v>2586.5030013373357</v>
      </c>
      <c r="AF55" s="53">
        <f t="shared" si="41"/>
        <v>2586.5030013373357</v>
      </c>
      <c r="AG55" s="53">
        <f t="shared" si="41"/>
        <v>2586.5030013373357</v>
      </c>
      <c r="AH55" s="53">
        <f t="shared" si="41"/>
        <v>2586.5030013373357</v>
      </c>
      <c r="AI55" s="53">
        <f t="shared" si="41"/>
        <v>2586.5030013373357</v>
      </c>
      <c r="AJ55" s="53">
        <f t="shared" si="41"/>
        <v>2586.5030013373357</v>
      </c>
      <c r="AK55" s="53">
        <f t="shared" ref="AK55:BP55" si="42" xml:space="preserve"> AK$53</f>
        <v>2586.5030013373357</v>
      </c>
      <c r="AL55" s="53">
        <f t="shared" si="42"/>
        <v>2586.5030013373357</v>
      </c>
      <c r="AM55" s="53">
        <f t="shared" si="42"/>
        <v>2586.5030013373357</v>
      </c>
      <c r="AN55" s="53">
        <f t="shared" si="42"/>
        <v>2586.5030013373357</v>
      </c>
      <c r="AO55" s="53">
        <f t="shared" si="42"/>
        <v>2586.5030013373357</v>
      </c>
      <c r="AP55" s="53">
        <f t="shared" si="42"/>
        <v>2586.5030013373357</v>
      </c>
      <c r="AQ55" s="53">
        <f t="shared" si="42"/>
        <v>2586.5030013373357</v>
      </c>
      <c r="AR55" s="53">
        <f t="shared" si="42"/>
        <v>2586.5030013373357</v>
      </c>
      <c r="AS55" s="53">
        <f t="shared" si="42"/>
        <v>2586.5030013373357</v>
      </c>
      <c r="AT55" s="53">
        <f t="shared" si="42"/>
        <v>2586.5030013373357</v>
      </c>
      <c r="AU55" s="53">
        <f t="shared" si="42"/>
        <v>2586.5030013373357</v>
      </c>
      <c r="AV55" s="53">
        <f t="shared" si="42"/>
        <v>2586.5030013373357</v>
      </c>
      <c r="AW55" s="53">
        <f t="shared" si="42"/>
        <v>2586.5030013373357</v>
      </c>
      <c r="AX55" s="53">
        <f t="shared" si="42"/>
        <v>2586.5030013373357</v>
      </c>
      <c r="AY55" s="53">
        <f t="shared" si="42"/>
        <v>2586.5030013373357</v>
      </c>
      <c r="AZ55" s="53">
        <f t="shared" si="42"/>
        <v>2586.5030013373357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25094.10344449769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1168.8582651881661</v>
      </c>
      <c r="N56" s="53">
        <f t="shared" si="45"/>
        <v>1161.4786981037334</v>
      </c>
      <c r="O56" s="53">
        <f t="shared" si="45"/>
        <v>1118.4330386960578</v>
      </c>
      <c r="P56" s="53">
        <f t="shared" si="45"/>
        <v>1074.9322256894084</v>
      </c>
      <c r="Q56" s="53">
        <f t="shared" si="45"/>
        <v>1079.3053273705266</v>
      </c>
      <c r="R56" s="53">
        <f t="shared" si="45"/>
        <v>1061.7315429230823</v>
      </c>
      <c r="S56" s="53">
        <f t="shared" si="45"/>
        <v>1017.5716531236438</v>
      </c>
      <c r="T56" s="53">
        <f t="shared" si="45"/>
        <v>975.03965780028557</v>
      </c>
      <c r="U56" s="53">
        <f t="shared" si="45"/>
        <v>977.01772466170678</v>
      </c>
      <c r="V56" s="53">
        <f t="shared" si="45"/>
        <v>957.09443221281981</v>
      </c>
      <c r="W56" s="53">
        <f t="shared" si="45"/>
        <v>911.74553312451428</v>
      </c>
      <c r="X56" s="53">
        <f t="shared" si="45"/>
        <v>879.88566856378975</v>
      </c>
      <c r="Y56" s="53">
        <f t="shared" si="45"/>
        <v>869.73144890714548</v>
      </c>
      <c r="Z56" s="53">
        <f t="shared" si="45"/>
        <v>847.41497435371048</v>
      </c>
      <c r="AA56" s="53">
        <f t="shared" si="45"/>
        <v>800.79999507632624</v>
      </c>
      <c r="AB56" s="53">
        <f t="shared" si="45"/>
        <v>760.30943779471647</v>
      </c>
      <c r="AC56" s="53">
        <f t="shared" si="45"/>
        <v>757.10803834167416</v>
      </c>
      <c r="AD56" s="53">
        <f t="shared" si="45"/>
        <v>732.08391685311835</v>
      </c>
      <c r="AE56" s="53">
        <f t="shared" si="45"/>
        <v>684.11648998122905</v>
      </c>
      <c r="AF56" s="53">
        <f t="shared" si="45"/>
        <v>644.70384636538995</v>
      </c>
      <c r="AG56" s="53">
        <f t="shared" si="45"/>
        <v>638.69791574728799</v>
      </c>
      <c r="AH56" s="53">
        <f t="shared" si="45"/>
        <v>610.9018177048365</v>
      </c>
      <c r="AI56" s="53">
        <f t="shared" si="45"/>
        <v>561.49256380161557</v>
      </c>
      <c r="AJ56" s="53">
        <f t="shared" si="45"/>
        <v>523.1987735794188</v>
      </c>
      <c r="AK56" s="53">
        <f t="shared" ref="AK56:BP56" si="46" xml:space="preserve"> AK$81</f>
        <v>514.23450347104631</v>
      </c>
      <c r="AL56" s="53">
        <f t="shared" si="46"/>
        <v>483.50781881853908</v>
      </c>
      <c r="AM56" s="53">
        <f t="shared" si="46"/>
        <v>433.01826724164619</v>
      </c>
      <c r="AN56" s="53">
        <f t="shared" si="46"/>
        <v>400.54398664162875</v>
      </c>
      <c r="AO56" s="53">
        <f t="shared" si="46"/>
        <v>384.48911122609837</v>
      </c>
      <c r="AP56" s="53">
        <f t="shared" si="46"/>
        <v>356.03915067727797</v>
      </c>
      <c r="AQ56" s="53">
        <f t="shared" si="46"/>
        <v>309.78451516362333</v>
      </c>
      <c r="AR56" s="53">
        <f t="shared" si="46"/>
        <v>274.6512210245279</v>
      </c>
      <c r="AS56" s="53">
        <f t="shared" si="46"/>
        <v>260.66815149944841</v>
      </c>
      <c r="AT56" s="53">
        <f t="shared" si="46"/>
        <v>229.79160570219423</v>
      </c>
      <c r="AU56" s="53">
        <f t="shared" si="46"/>
        <v>182.57028962733128</v>
      </c>
      <c r="AV56" s="53">
        <f t="shared" si="46"/>
        <v>149.14090234060822</v>
      </c>
      <c r="AW56" s="53">
        <f t="shared" si="46"/>
        <v>132.63574860131141</v>
      </c>
      <c r="AX56" s="53">
        <f t="shared" si="46"/>
        <v>99.246626382764973</v>
      </c>
      <c r="AY56" s="53">
        <f t="shared" si="46"/>
        <v>50.937268406598285</v>
      </c>
      <c r="AZ56" s="53">
        <f t="shared" si="46"/>
        <v>19.191291709198822</v>
      </c>
      <c r="BA56" s="53">
        <f t="shared" si="46"/>
        <v>-2.2104889770465285E-12</v>
      </c>
      <c r="BB56" s="53">
        <f t="shared" si="46"/>
        <v>-2.2686742290210937E-12</v>
      </c>
      <c r="BC56" s="53">
        <f t="shared" si="46"/>
        <v>-2.3034605671994173E-12</v>
      </c>
      <c r="BD56" s="53">
        <f t="shared" si="46"/>
        <v>-2.3133587709410783E-12</v>
      </c>
      <c r="BE56" s="53">
        <f t="shared" si="46"/>
        <v>-2.3484447123003513E-12</v>
      </c>
      <c r="BF56" s="53">
        <f t="shared" si="46"/>
        <v>-2.41026128263951E-12</v>
      </c>
      <c r="BG56" s="53">
        <f t="shared" si="46"/>
        <v>-2.4472186223066492E-12</v>
      </c>
      <c r="BH56" s="53">
        <f t="shared" si="46"/>
        <v>-2.4307264968084953E-12</v>
      </c>
      <c r="BI56" s="53">
        <f t="shared" si="46"/>
        <v>-2.4946005875301855E-12</v>
      </c>
      <c r="BJ56" s="53">
        <f t="shared" si="46"/>
        <v>-2.5602643231418776E-12</v>
      </c>
      <c r="BK56" s="53">
        <f t="shared" si="46"/>
        <v>-2.5995217094300528E-12</v>
      </c>
      <c r="BL56" s="53">
        <f t="shared" si="46"/>
        <v>-2.5820031935621546E-12</v>
      </c>
      <c r="BM56" s="53">
        <f t="shared" si="46"/>
        <v>-2.6498524997040934E-12</v>
      </c>
      <c r="BN56" s="53">
        <f t="shared" si="46"/>
        <v>-2.7196028296047297E-12</v>
      </c>
      <c r="BO56" s="53">
        <f t="shared" si="46"/>
        <v>-2.7613034063253357E-12</v>
      </c>
      <c r="BP56" s="53">
        <f t="shared" si="46"/>
        <v>-2.7426946225000996E-12</v>
      </c>
      <c r="BQ56" s="53">
        <f t="shared" ref="BQ56:CV56" si="47" xml:space="preserve"> BQ$81</f>
        <v>-2.8147665423024634E-12</v>
      </c>
      <c r="BR56" s="53">
        <f t="shared" si="47"/>
        <v>-2.8888577964159635E-12</v>
      </c>
      <c r="BS56" s="53">
        <f t="shared" si="47"/>
        <v>-2.933153615961008E-12</v>
      </c>
      <c r="BT56" s="53">
        <f t="shared" si="47"/>
        <v>-2.9457576746151013E-12</v>
      </c>
      <c r="BU56" s="53">
        <f t="shared" si="47"/>
        <v>-2.9904349993467639E-12</v>
      </c>
      <c r="BV56" s="53">
        <f t="shared" si="47"/>
        <v>-3.0691502590731594E-12</v>
      </c>
      <c r="BW56" s="53">
        <f t="shared" si="47"/>
        <v>-3.1162105630456145E-12</v>
      </c>
      <c r="BX56" s="53">
        <f t="shared" si="47"/>
        <v>-3.0952100135990024E-12</v>
      </c>
      <c r="BY56" s="53">
        <f t="shared" si="47"/>
        <v>-3.1765452545119099E-12</v>
      </c>
      <c r="BZ56" s="53">
        <f t="shared" si="47"/>
        <v>-3.2601593724566815E-12</v>
      </c>
      <c r="CA56" s="53">
        <f t="shared" si="47"/>
        <v>-3.3101484828343503E-12</v>
      </c>
      <c r="CB56" s="53">
        <f t="shared" si="47"/>
        <v>-3.2878409604500316E-12</v>
      </c>
      <c r="CC56" s="53">
        <f t="shared" si="47"/>
        <v>-3.3742381145774129E-12</v>
      </c>
      <c r="CD56" s="53">
        <f t="shared" si="47"/>
        <v>-3.4630559720548974E-12</v>
      </c>
      <c r="CE56" s="53">
        <f t="shared" si="47"/>
        <v>-3.516156163626406E-12</v>
      </c>
      <c r="CF56" s="53">
        <f t="shared" si="47"/>
        <v>-3.4924603286106628E-12</v>
      </c>
      <c r="CG56" s="53">
        <f t="shared" si="47"/>
        <v>-3.584234425023599E-12</v>
      </c>
      <c r="CH56" s="53">
        <f t="shared" si="47"/>
        <v>-3.6785798776910704E-12</v>
      </c>
      <c r="CI56" s="53">
        <f t="shared" si="47"/>
        <v>-3.734984769149E-12</v>
      </c>
      <c r="CJ56" s="53">
        <f t="shared" si="47"/>
        <v>-3.7510343776135314E-12</v>
      </c>
      <c r="CK56" s="53">
        <f t="shared" si="47"/>
        <v>-3.8079250656740034E-12</v>
      </c>
      <c r="CL56" s="53">
        <f t="shared" si="47"/>
        <v>-3.9081585804063606E-12</v>
      </c>
      <c r="CM56" s="53">
        <f t="shared" si="47"/>
        <v>-3.9680836786392577E-12</v>
      </c>
      <c r="CN56" s="53">
        <f t="shared" si="47"/>
        <v>-3.9413422451527749E-12</v>
      </c>
      <c r="CO56" s="53">
        <f t="shared" si="47"/>
        <v>-4.0449119608170674E-12</v>
      </c>
      <c r="CP56" s="53">
        <f t="shared" si="47"/>
        <v>-4.1513835262032639E-12</v>
      </c>
      <c r="CQ56" s="53">
        <f t="shared" si="47"/>
        <v>-4.2150380736050466E-12</v>
      </c>
      <c r="CR56" s="53">
        <f t="shared" si="47"/>
        <v>-4.1866323822394476E-12</v>
      </c>
      <c r="CS56" s="53">
        <f t="shared" si="47"/>
        <v>-4.2966477776171851E-12</v>
      </c>
      <c r="CT56" s="53">
        <f t="shared" si="47"/>
        <v>-4.40974561985146E-12</v>
      </c>
      <c r="CU56" s="53">
        <f t="shared" si="47"/>
        <v>-4.4773617193558494E-12</v>
      </c>
      <c r="CV56" s="53">
        <f t="shared" si="47"/>
        <v>-4.4471881947254072E-12</v>
      </c>
      <c r="CW56" s="53">
        <f t="shared" ref="CW56:EA56" si="48" xml:space="preserve"> CW$81</f>
        <v>-4.5640504178423589E-12</v>
      </c>
      <c r="CX56" s="53">
        <f t="shared" si="48"/>
        <v>-4.684186924445345E-12</v>
      </c>
      <c r="CY56" s="53">
        <f t="shared" si="48"/>
        <v>-4.7560111239535062E-12</v>
      </c>
      <c r="CZ56" s="53">
        <f t="shared" si="48"/>
        <v>-4.7764481862470173E-12</v>
      </c>
      <c r="DA56" s="53">
        <f t="shared" si="48"/>
        <v>-4.8488909837384306E-12</v>
      </c>
      <c r="DB56" s="53">
        <f t="shared" si="48"/>
        <v>-4.976525161793904E-12</v>
      </c>
      <c r="DC56" s="53">
        <f t="shared" si="48"/>
        <v>-5.05283188094141E-12</v>
      </c>
      <c r="DD56" s="53">
        <f t="shared" si="48"/>
        <v>-5.0187801878307178E-12</v>
      </c>
      <c r="DE56" s="53">
        <f t="shared" si="48"/>
        <v>-5.1506625783220471E-12</v>
      </c>
      <c r="DF56" s="53">
        <f t="shared" si="48"/>
        <v>-5.2862400921968543E-12</v>
      </c>
      <c r="DG56" s="53">
        <f t="shared" si="48"/>
        <v>-5.3672957736105397E-12</v>
      </c>
      <c r="DH56" s="53">
        <f t="shared" si="48"/>
        <v>-5.3311248673101203E-12</v>
      </c>
      <c r="DI56" s="53">
        <f t="shared" si="48"/>
        <v>-5.4712149818788809E-12</v>
      </c>
      <c r="DJ56" s="53">
        <f t="shared" si="48"/>
        <v>-5.6152301864934656E-12</v>
      </c>
      <c r="DK56" s="53">
        <f t="shared" si="48"/>
        <v>-5.7013303826863659E-12</v>
      </c>
      <c r="DL56" s="53">
        <f t="shared" si="48"/>
        <v>-5.662908373585652E-12</v>
      </c>
      <c r="DM56" s="53">
        <f t="shared" si="48"/>
        <v>-5.8117170214026534E-12</v>
      </c>
      <c r="DN56" s="53">
        <f t="shared" si="48"/>
        <v>-5.9646950379440435E-12</v>
      </c>
      <c r="DO56" s="53">
        <f t="shared" si="48"/>
        <v>-6.0561536951925191E-12</v>
      </c>
      <c r="DP56" s="53">
        <f t="shared" si="48"/>
        <v>-6.0821776020131654E-12</v>
      </c>
      <c r="DQ56" s="53">
        <f t="shared" si="48"/>
        <v>-6.1744239623103645E-12</v>
      </c>
      <c r="DR56" s="53">
        <f t="shared" si="48"/>
        <v>-6.3369492758384315E-12</v>
      </c>
      <c r="DS56" s="53">
        <f t="shared" si="48"/>
        <v>-6.4341158314012875E-12</v>
      </c>
      <c r="DT56" s="53">
        <f t="shared" si="48"/>
        <v>-6.3907554855809744E-12</v>
      </c>
      <c r="DU56" s="53">
        <f t="shared" si="48"/>
        <v>-6.5586903380631856E-12</v>
      </c>
      <c r="DV56" s="53">
        <f t="shared" si="48"/>
        <v>-6.7313304434453178E-12</v>
      </c>
      <c r="DW56" s="53">
        <f t="shared" si="48"/>
        <v>-6.8345441769114796E-12</v>
      </c>
      <c r="DX56" s="53">
        <f t="shared" si="48"/>
        <v>-6.7884852922409889E-12</v>
      </c>
      <c r="DY56" s="53">
        <f t="shared" si="48"/>
        <v>-6.9668716001982114E-12</v>
      </c>
      <c r="DZ56" s="53">
        <f t="shared" si="48"/>
        <v>-7.1502559933081912E-12</v>
      </c>
      <c r="EA56" s="53">
        <f t="shared" si="48"/>
        <v>-7.2598932518722505E-12</v>
      </c>
    </row>
    <row r="57" spans="3:131" outlineLevel="2" x14ac:dyDescent="0.35">
      <c r="E57" s="7" t="s">
        <v>282</v>
      </c>
      <c r="G57" s="7" t="str">
        <f xml:space="preserve"> SMU</f>
        <v>$ 000s</v>
      </c>
      <c r="H57" s="7">
        <f xml:space="preserve"> SUM(J57:EA57)</f>
        <v>78366.016608995371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1417.6447361491696</v>
      </c>
      <c r="N57" s="7">
        <f t="shared" si="49"/>
        <v>1425.0243032336023</v>
      </c>
      <c r="O57" s="7">
        <f t="shared" si="49"/>
        <v>1468.0699626412779</v>
      </c>
      <c r="P57" s="7">
        <f t="shared" si="49"/>
        <v>1511.5707756479273</v>
      </c>
      <c r="Q57" s="7">
        <f t="shared" si="49"/>
        <v>1507.1976739668091</v>
      </c>
      <c r="R57" s="7">
        <f t="shared" si="49"/>
        <v>1524.7714584142534</v>
      </c>
      <c r="S57" s="7">
        <f t="shared" si="49"/>
        <v>1568.9313482136918</v>
      </c>
      <c r="T57" s="7">
        <f t="shared" si="49"/>
        <v>1611.4633435370502</v>
      </c>
      <c r="U57" s="7">
        <f t="shared" si="49"/>
        <v>1609.4852766756289</v>
      </c>
      <c r="V57" s="7">
        <f t="shared" si="49"/>
        <v>1629.4085691245159</v>
      </c>
      <c r="W57" s="7">
        <f t="shared" si="49"/>
        <v>1674.7574682128215</v>
      </c>
      <c r="X57" s="7">
        <f t="shared" si="49"/>
        <v>1706.617332773546</v>
      </c>
      <c r="Y57" s="7">
        <f t="shared" si="49"/>
        <v>1716.7715524301902</v>
      </c>
      <c r="Z57" s="7">
        <f t="shared" si="49"/>
        <v>1739.0880269836252</v>
      </c>
      <c r="AA57" s="7">
        <f t="shared" si="49"/>
        <v>1785.7030062610095</v>
      </c>
      <c r="AB57" s="7">
        <f t="shared" si="49"/>
        <v>1826.1935635426194</v>
      </c>
      <c r="AC57" s="7">
        <f t="shared" si="49"/>
        <v>1829.3949629956614</v>
      </c>
      <c r="AD57" s="7">
        <f t="shared" si="49"/>
        <v>1854.4190844842174</v>
      </c>
      <c r="AE57" s="7">
        <f t="shared" si="49"/>
        <v>1902.3865113561067</v>
      </c>
      <c r="AF57" s="7">
        <f t="shared" si="49"/>
        <v>1941.7991549719459</v>
      </c>
      <c r="AG57" s="7">
        <f t="shared" si="49"/>
        <v>1947.8050855900478</v>
      </c>
      <c r="AH57" s="7">
        <f t="shared" si="49"/>
        <v>1975.6011836324992</v>
      </c>
      <c r="AI57" s="7">
        <f t="shared" si="49"/>
        <v>2025.01043753572</v>
      </c>
      <c r="AJ57" s="7">
        <f t="shared" si="49"/>
        <v>2063.304227757917</v>
      </c>
      <c r="AK57" s="7">
        <f t="shared" si="49"/>
        <v>2072.2684978662892</v>
      </c>
      <c r="AL57" s="7">
        <f t="shared" si="49"/>
        <v>2102.9951825187968</v>
      </c>
      <c r="AM57" s="7">
        <f t="shared" si="49"/>
        <v>2153.4847340956894</v>
      </c>
      <c r="AN57" s="7">
        <f t="shared" si="49"/>
        <v>2185.9590146957071</v>
      </c>
      <c r="AO57" s="7">
        <f t="shared" si="49"/>
        <v>2202.0138901112373</v>
      </c>
      <c r="AP57" s="7">
        <f t="shared" ref="AP57:BU57" si="50" xml:space="preserve"> AP55 - AP56</f>
        <v>2230.4638506600577</v>
      </c>
      <c r="AQ57" s="7">
        <f t="shared" si="50"/>
        <v>2276.7184861737123</v>
      </c>
      <c r="AR57" s="7">
        <f t="shared" si="50"/>
        <v>2311.8517803128079</v>
      </c>
      <c r="AS57" s="7">
        <f t="shared" si="50"/>
        <v>2325.8348498378873</v>
      </c>
      <c r="AT57" s="7">
        <f t="shared" si="50"/>
        <v>2356.7113956351413</v>
      </c>
      <c r="AU57" s="7">
        <f t="shared" si="50"/>
        <v>2403.9327117100042</v>
      </c>
      <c r="AV57" s="7">
        <f t="shared" si="50"/>
        <v>2437.3620989967276</v>
      </c>
      <c r="AW57" s="7">
        <f t="shared" si="50"/>
        <v>2453.8672527360245</v>
      </c>
      <c r="AX57" s="7">
        <f t="shared" si="50"/>
        <v>2487.2563749545707</v>
      </c>
      <c r="AY57" s="7">
        <f t="shared" si="50"/>
        <v>2535.5657329307373</v>
      </c>
      <c r="AZ57" s="7">
        <f t="shared" si="50"/>
        <v>2567.3117096281367</v>
      </c>
      <c r="BA57" s="7">
        <f t="shared" si="50"/>
        <v>2.2104889770465285E-12</v>
      </c>
      <c r="BB57" s="7">
        <f t="shared" si="50"/>
        <v>2.2686742290210937E-12</v>
      </c>
      <c r="BC57" s="7">
        <f t="shared" si="50"/>
        <v>2.3034605671994173E-12</v>
      </c>
      <c r="BD57" s="7">
        <f t="shared" si="50"/>
        <v>2.3133587709410783E-12</v>
      </c>
      <c r="BE57" s="7">
        <f t="shared" si="50"/>
        <v>2.3484447123003513E-12</v>
      </c>
      <c r="BF57" s="7">
        <f t="shared" si="50"/>
        <v>2.41026128263951E-12</v>
      </c>
      <c r="BG57" s="7">
        <f t="shared" si="50"/>
        <v>2.4472186223066492E-12</v>
      </c>
      <c r="BH57" s="7">
        <f t="shared" si="50"/>
        <v>2.4307264968084953E-12</v>
      </c>
      <c r="BI57" s="7">
        <f t="shared" si="50"/>
        <v>2.4946005875301855E-12</v>
      </c>
      <c r="BJ57" s="7">
        <f t="shared" si="50"/>
        <v>2.5602643231418776E-12</v>
      </c>
      <c r="BK57" s="7">
        <f t="shared" si="50"/>
        <v>2.5995217094300528E-12</v>
      </c>
      <c r="BL57" s="7">
        <f t="shared" si="50"/>
        <v>2.5820031935621546E-12</v>
      </c>
      <c r="BM57" s="7">
        <f t="shared" si="50"/>
        <v>2.6498524997040934E-12</v>
      </c>
      <c r="BN57" s="7">
        <f t="shared" si="50"/>
        <v>2.7196028296047297E-12</v>
      </c>
      <c r="BO57" s="7">
        <f t="shared" si="50"/>
        <v>2.7613034063253357E-12</v>
      </c>
      <c r="BP57" s="7">
        <f t="shared" si="50"/>
        <v>2.7426946225000996E-12</v>
      </c>
      <c r="BQ57" s="7">
        <f t="shared" si="50"/>
        <v>2.8147665423024634E-12</v>
      </c>
      <c r="BR57" s="7">
        <f t="shared" si="50"/>
        <v>2.8888577964159635E-12</v>
      </c>
      <c r="BS57" s="7">
        <f t="shared" si="50"/>
        <v>2.933153615961008E-12</v>
      </c>
      <c r="BT57" s="7">
        <f t="shared" si="50"/>
        <v>2.9457576746151013E-12</v>
      </c>
      <c r="BU57" s="7">
        <f t="shared" si="50"/>
        <v>2.9904349993467639E-12</v>
      </c>
      <c r="BV57" s="7">
        <f t="shared" ref="BV57:DA57" si="51" xml:space="preserve"> BV55 - BV56</f>
        <v>3.0691502590731594E-12</v>
      </c>
      <c r="BW57" s="7">
        <f t="shared" si="51"/>
        <v>3.1162105630456145E-12</v>
      </c>
      <c r="BX57" s="7">
        <f t="shared" si="51"/>
        <v>3.0952100135990024E-12</v>
      </c>
      <c r="BY57" s="7">
        <f t="shared" si="51"/>
        <v>3.1765452545119099E-12</v>
      </c>
      <c r="BZ57" s="7">
        <f t="shared" si="51"/>
        <v>3.2601593724566815E-12</v>
      </c>
      <c r="CA57" s="7">
        <f t="shared" si="51"/>
        <v>3.3101484828343503E-12</v>
      </c>
      <c r="CB57" s="7">
        <f t="shared" si="51"/>
        <v>3.2878409604500316E-12</v>
      </c>
      <c r="CC57" s="7">
        <f t="shared" si="51"/>
        <v>3.3742381145774129E-12</v>
      </c>
      <c r="CD57" s="7">
        <f t="shared" si="51"/>
        <v>3.4630559720548974E-12</v>
      </c>
      <c r="CE57" s="7">
        <f t="shared" si="51"/>
        <v>3.516156163626406E-12</v>
      </c>
      <c r="CF57" s="7">
        <f t="shared" si="51"/>
        <v>3.4924603286106628E-12</v>
      </c>
      <c r="CG57" s="7">
        <f t="shared" si="51"/>
        <v>3.584234425023599E-12</v>
      </c>
      <c r="CH57" s="7">
        <f t="shared" si="51"/>
        <v>3.6785798776910704E-12</v>
      </c>
      <c r="CI57" s="7">
        <f t="shared" si="51"/>
        <v>3.734984769149E-12</v>
      </c>
      <c r="CJ57" s="7">
        <f t="shared" si="51"/>
        <v>3.7510343776135314E-12</v>
      </c>
      <c r="CK57" s="7">
        <f t="shared" si="51"/>
        <v>3.8079250656740034E-12</v>
      </c>
      <c r="CL57" s="7">
        <f t="shared" si="51"/>
        <v>3.9081585804063606E-12</v>
      </c>
      <c r="CM57" s="7">
        <f t="shared" si="51"/>
        <v>3.9680836786392577E-12</v>
      </c>
      <c r="CN57" s="7">
        <f t="shared" si="51"/>
        <v>3.9413422451527749E-12</v>
      </c>
      <c r="CO57" s="7">
        <f t="shared" si="51"/>
        <v>4.0449119608170674E-12</v>
      </c>
      <c r="CP57" s="7">
        <f t="shared" si="51"/>
        <v>4.1513835262032639E-12</v>
      </c>
      <c r="CQ57" s="7">
        <f t="shared" si="51"/>
        <v>4.2150380736050466E-12</v>
      </c>
      <c r="CR57" s="7">
        <f t="shared" si="51"/>
        <v>4.1866323822394476E-12</v>
      </c>
      <c r="CS57" s="7">
        <f t="shared" si="51"/>
        <v>4.2966477776171851E-12</v>
      </c>
      <c r="CT57" s="7">
        <f t="shared" si="51"/>
        <v>4.40974561985146E-12</v>
      </c>
      <c r="CU57" s="7">
        <f t="shared" si="51"/>
        <v>4.4773617193558494E-12</v>
      </c>
      <c r="CV57" s="7">
        <f t="shared" si="51"/>
        <v>4.4471881947254072E-12</v>
      </c>
      <c r="CW57" s="7">
        <f t="shared" si="51"/>
        <v>4.5640504178423589E-12</v>
      </c>
      <c r="CX57" s="7">
        <f t="shared" si="51"/>
        <v>4.684186924445345E-12</v>
      </c>
      <c r="CY57" s="7">
        <f t="shared" si="51"/>
        <v>4.7560111239535062E-12</v>
      </c>
      <c r="CZ57" s="7">
        <f t="shared" si="51"/>
        <v>4.7764481862470173E-12</v>
      </c>
      <c r="DA57" s="7">
        <f t="shared" si="51"/>
        <v>4.8488909837384306E-12</v>
      </c>
      <c r="DB57" s="7">
        <f t="shared" ref="DB57:EA57" si="52" xml:space="preserve"> DB55 - DB56</f>
        <v>4.976525161793904E-12</v>
      </c>
      <c r="DC57" s="7">
        <f t="shared" si="52"/>
        <v>5.05283188094141E-12</v>
      </c>
      <c r="DD57" s="7">
        <f t="shared" si="52"/>
        <v>5.0187801878307178E-12</v>
      </c>
      <c r="DE57" s="7">
        <f t="shared" si="52"/>
        <v>5.1506625783220471E-12</v>
      </c>
      <c r="DF57" s="7">
        <f t="shared" si="52"/>
        <v>5.2862400921968543E-12</v>
      </c>
      <c r="DG57" s="7">
        <f t="shared" si="52"/>
        <v>5.3672957736105397E-12</v>
      </c>
      <c r="DH57" s="7">
        <f t="shared" si="52"/>
        <v>5.3311248673101203E-12</v>
      </c>
      <c r="DI57" s="7">
        <f t="shared" si="52"/>
        <v>5.4712149818788809E-12</v>
      </c>
      <c r="DJ57" s="7">
        <f t="shared" si="52"/>
        <v>5.6152301864934656E-12</v>
      </c>
      <c r="DK57" s="7">
        <f t="shared" si="52"/>
        <v>5.7013303826863659E-12</v>
      </c>
      <c r="DL57" s="7">
        <f t="shared" si="52"/>
        <v>5.662908373585652E-12</v>
      </c>
      <c r="DM57" s="7">
        <f t="shared" si="52"/>
        <v>5.8117170214026534E-12</v>
      </c>
      <c r="DN57" s="7">
        <f t="shared" si="52"/>
        <v>5.9646950379440435E-12</v>
      </c>
      <c r="DO57" s="7">
        <f t="shared" si="52"/>
        <v>6.0561536951925191E-12</v>
      </c>
      <c r="DP57" s="7">
        <f t="shared" si="52"/>
        <v>6.0821776020131654E-12</v>
      </c>
      <c r="DQ57" s="7">
        <f t="shared" si="52"/>
        <v>6.1744239623103645E-12</v>
      </c>
      <c r="DR57" s="7">
        <f t="shared" si="52"/>
        <v>6.3369492758384315E-12</v>
      </c>
      <c r="DS57" s="7">
        <f t="shared" si="52"/>
        <v>6.4341158314012875E-12</v>
      </c>
      <c r="DT57" s="7">
        <f t="shared" si="52"/>
        <v>6.3907554855809744E-12</v>
      </c>
      <c r="DU57" s="7">
        <f t="shared" si="52"/>
        <v>6.5586903380631856E-12</v>
      </c>
      <c r="DV57" s="7">
        <f t="shared" si="52"/>
        <v>6.7313304434453178E-12</v>
      </c>
      <c r="DW57" s="7">
        <f t="shared" si="52"/>
        <v>6.8345441769114796E-12</v>
      </c>
      <c r="DX57" s="7">
        <f t="shared" si="52"/>
        <v>6.7884852922409889E-12</v>
      </c>
      <c r="DY57" s="7">
        <f t="shared" si="52"/>
        <v>6.9668716001982114E-12</v>
      </c>
      <c r="DZ57" s="7">
        <f t="shared" si="52"/>
        <v>7.1502559933081912E-12</v>
      </c>
      <c r="EA57" s="7">
        <f t="shared" si="52"/>
        <v>7.2598932518722505E-12</v>
      </c>
    </row>
    <row r="58" spans="3:131" outlineLevel="2" x14ac:dyDescent="0.35"/>
    <row r="59" spans="3:131" outlineLevel="2" x14ac:dyDescent="0.35">
      <c r="C59" s="13" t="s">
        <v>296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102161.68136899268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3776.3046607898132</v>
      </c>
      <c r="AM60" s="53">
        <f t="shared" si="54"/>
        <v>2263.8464191479702</v>
      </c>
      <c r="AN60" s="53">
        <f t="shared" si="54"/>
        <v>1459.1072008524218</v>
      </c>
      <c r="AO60" s="53">
        <f t="shared" si="54"/>
        <v>2515.4749123503861</v>
      </c>
      <c r="AP60" s="53">
        <f t="shared" si="54"/>
        <v>3372.6458146112782</v>
      </c>
      <c r="AQ60" s="53">
        <f t="shared" si="54"/>
        <v>2203.0410589821249</v>
      </c>
      <c r="AR60" s="53">
        <f t="shared" si="54"/>
        <v>1397.8215347840032</v>
      </c>
      <c r="AS60" s="53">
        <f t="shared" si="54"/>
        <v>2461.1701718407621</v>
      </c>
      <c r="AT60" s="53">
        <f t="shared" si="54"/>
        <v>3309.4426540628219</v>
      </c>
      <c r="AU60" s="53">
        <f t="shared" si="54"/>
        <v>2146.6014860938922</v>
      </c>
      <c r="AV60" s="53">
        <f t="shared" si="54"/>
        <v>1346.6535315547635</v>
      </c>
      <c r="AW60" s="53">
        <f t="shared" si="54"/>
        <v>2405.2438736531763</v>
      </c>
      <c r="AX60" s="53">
        <f t="shared" si="54"/>
        <v>3249.8569291762446</v>
      </c>
      <c r="AY60" s="53">
        <f t="shared" si="54"/>
        <v>2093.5135867743907</v>
      </c>
      <c r="AZ60" s="53">
        <f t="shared" si="54"/>
        <v>1298.6107389892659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25094.10344449769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1168.8582651881661</v>
      </c>
      <c r="N61" s="53">
        <f t="shared" si="57"/>
        <v>1161.4786981037334</v>
      </c>
      <c r="O61" s="53">
        <f t="shared" si="57"/>
        <v>1118.4330386960578</v>
      </c>
      <c r="P61" s="53">
        <f t="shared" si="57"/>
        <v>1074.9322256894084</v>
      </c>
      <c r="Q61" s="53">
        <f t="shared" si="57"/>
        <v>1079.3053273705266</v>
      </c>
      <c r="R61" s="53">
        <f t="shared" si="57"/>
        <v>1061.7315429230823</v>
      </c>
      <c r="S61" s="53">
        <f t="shared" si="57"/>
        <v>1017.5716531236438</v>
      </c>
      <c r="T61" s="53">
        <f t="shared" si="57"/>
        <v>975.03965780028557</v>
      </c>
      <c r="U61" s="53">
        <f t="shared" si="57"/>
        <v>977.01772466170678</v>
      </c>
      <c r="V61" s="53">
        <f t="shared" si="57"/>
        <v>957.09443221281981</v>
      </c>
      <c r="W61" s="53">
        <f t="shared" si="57"/>
        <v>911.74553312451428</v>
      </c>
      <c r="X61" s="53">
        <f t="shared" si="57"/>
        <v>879.88566856378975</v>
      </c>
      <c r="Y61" s="53">
        <f t="shared" si="57"/>
        <v>869.73144890714548</v>
      </c>
      <c r="Z61" s="53">
        <f t="shared" si="57"/>
        <v>847.41497435371048</v>
      </c>
      <c r="AA61" s="53">
        <f t="shared" si="57"/>
        <v>800.79999507632624</v>
      </c>
      <c r="AB61" s="53">
        <f t="shared" si="57"/>
        <v>760.30943779471647</v>
      </c>
      <c r="AC61" s="53">
        <f t="shared" si="57"/>
        <v>757.10803834167416</v>
      </c>
      <c r="AD61" s="53">
        <f t="shared" si="57"/>
        <v>732.08391685311835</v>
      </c>
      <c r="AE61" s="53">
        <f t="shared" si="57"/>
        <v>684.11648998122905</v>
      </c>
      <c r="AF61" s="53">
        <f t="shared" si="57"/>
        <v>644.70384636538995</v>
      </c>
      <c r="AG61" s="53">
        <f t="shared" si="57"/>
        <v>638.69791574728799</v>
      </c>
      <c r="AH61" s="53">
        <f t="shared" si="57"/>
        <v>610.9018177048365</v>
      </c>
      <c r="AI61" s="53">
        <f t="shared" si="57"/>
        <v>561.49256380161557</v>
      </c>
      <c r="AJ61" s="53">
        <f t="shared" si="57"/>
        <v>523.1987735794188</v>
      </c>
      <c r="AK61" s="53">
        <f t="shared" si="57"/>
        <v>514.23450347104631</v>
      </c>
      <c r="AL61" s="53">
        <f t="shared" si="57"/>
        <v>483.50781881853908</v>
      </c>
      <c r="AM61" s="53">
        <f t="shared" si="57"/>
        <v>433.01826724164619</v>
      </c>
      <c r="AN61" s="53">
        <f t="shared" si="57"/>
        <v>400.54398664162875</v>
      </c>
      <c r="AO61" s="53">
        <f t="shared" si="57"/>
        <v>384.48911122609837</v>
      </c>
      <c r="AP61" s="53">
        <f t="shared" si="57"/>
        <v>356.03915067727797</v>
      </c>
      <c r="AQ61" s="53">
        <f t="shared" si="57"/>
        <v>309.78451516362333</v>
      </c>
      <c r="AR61" s="53">
        <f t="shared" si="57"/>
        <v>274.6512210245279</v>
      </c>
      <c r="AS61" s="53">
        <f t="shared" si="57"/>
        <v>260.66815149944841</v>
      </c>
      <c r="AT61" s="53">
        <f t="shared" si="57"/>
        <v>229.79160570219423</v>
      </c>
      <c r="AU61" s="53">
        <f t="shared" si="57"/>
        <v>182.57028962733128</v>
      </c>
      <c r="AV61" s="53">
        <f t="shared" si="57"/>
        <v>149.14090234060822</v>
      </c>
      <c r="AW61" s="53">
        <f t="shared" si="57"/>
        <v>132.63574860131141</v>
      </c>
      <c r="AX61" s="53">
        <f t="shared" si="57"/>
        <v>99.246626382764973</v>
      </c>
      <c r="AY61" s="53">
        <f t="shared" si="57"/>
        <v>50.937268406598285</v>
      </c>
      <c r="AZ61" s="53">
        <f t="shared" si="57"/>
        <v>19.191291709198822</v>
      </c>
      <c r="BA61" s="53">
        <f t="shared" si="57"/>
        <v>-2.2104889770465285E-12</v>
      </c>
      <c r="BB61" s="53">
        <f t="shared" si="57"/>
        <v>-2.2686742290210937E-12</v>
      </c>
      <c r="BC61" s="53">
        <f t="shared" si="57"/>
        <v>-2.3034605671994173E-12</v>
      </c>
      <c r="BD61" s="53">
        <f t="shared" si="57"/>
        <v>-2.3133587709410783E-12</v>
      </c>
      <c r="BE61" s="53">
        <f t="shared" si="57"/>
        <v>-2.3484447123003513E-12</v>
      </c>
      <c r="BF61" s="53">
        <f t="shared" si="57"/>
        <v>-2.41026128263951E-12</v>
      </c>
      <c r="BG61" s="53">
        <f t="shared" si="57"/>
        <v>-2.4472186223066492E-12</v>
      </c>
      <c r="BH61" s="53">
        <f t="shared" si="57"/>
        <v>-2.4307264968084953E-12</v>
      </c>
      <c r="BI61" s="53">
        <f t="shared" si="57"/>
        <v>-2.4946005875301855E-12</v>
      </c>
      <c r="BJ61" s="53">
        <f t="shared" si="57"/>
        <v>-2.5602643231418776E-12</v>
      </c>
      <c r="BK61" s="53">
        <f t="shared" si="57"/>
        <v>-2.5995217094300528E-12</v>
      </c>
      <c r="BL61" s="53">
        <f t="shared" si="57"/>
        <v>-2.5820031935621546E-12</v>
      </c>
      <c r="BM61" s="53">
        <f t="shared" si="57"/>
        <v>-2.6498524997040934E-12</v>
      </c>
      <c r="BN61" s="53">
        <f t="shared" si="57"/>
        <v>-2.7196028296047297E-12</v>
      </c>
      <c r="BO61" s="53">
        <f t="shared" si="57"/>
        <v>-2.7613034063253357E-12</v>
      </c>
      <c r="BP61" s="53">
        <f t="shared" si="57"/>
        <v>-2.7426946225000996E-12</v>
      </c>
      <c r="BQ61" s="53">
        <f t="shared" ref="BQ61:EA61" si="58" xml:space="preserve"> BQ$81</f>
        <v>-2.8147665423024634E-12</v>
      </c>
      <c r="BR61" s="53">
        <f t="shared" si="58"/>
        <v>-2.8888577964159635E-12</v>
      </c>
      <c r="BS61" s="53">
        <f t="shared" si="58"/>
        <v>-2.933153615961008E-12</v>
      </c>
      <c r="BT61" s="53">
        <f t="shared" si="58"/>
        <v>-2.9457576746151013E-12</v>
      </c>
      <c r="BU61" s="53">
        <f t="shared" si="58"/>
        <v>-2.9904349993467639E-12</v>
      </c>
      <c r="BV61" s="53">
        <f t="shared" si="58"/>
        <v>-3.0691502590731594E-12</v>
      </c>
      <c r="BW61" s="53">
        <f t="shared" si="58"/>
        <v>-3.1162105630456145E-12</v>
      </c>
      <c r="BX61" s="53">
        <f t="shared" si="58"/>
        <v>-3.0952100135990024E-12</v>
      </c>
      <c r="BY61" s="53">
        <f t="shared" si="58"/>
        <v>-3.1765452545119099E-12</v>
      </c>
      <c r="BZ61" s="53">
        <f t="shared" si="58"/>
        <v>-3.2601593724566815E-12</v>
      </c>
      <c r="CA61" s="53">
        <f t="shared" si="58"/>
        <v>-3.3101484828343503E-12</v>
      </c>
      <c r="CB61" s="53">
        <f t="shared" si="58"/>
        <v>-3.2878409604500316E-12</v>
      </c>
      <c r="CC61" s="53">
        <f t="shared" si="58"/>
        <v>-3.3742381145774129E-12</v>
      </c>
      <c r="CD61" s="53">
        <f t="shared" si="58"/>
        <v>-3.4630559720548974E-12</v>
      </c>
      <c r="CE61" s="53">
        <f t="shared" si="58"/>
        <v>-3.516156163626406E-12</v>
      </c>
      <c r="CF61" s="53">
        <f t="shared" si="58"/>
        <v>-3.4924603286106628E-12</v>
      </c>
      <c r="CG61" s="53">
        <f t="shared" si="58"/>
        <v>-3.584234425023599E-12</v>
      </c>
      <c r="CH61" s="53">
        <f t="shared" si="58"/>
        <v>-3.6785798776910704E-12</v>
      </c>
      <c r="CI61" s="53">
        <f t="shared" si="58"/>
        <v>-3.734984769149E-12</v>
      </c>
      <c r="CJ61" s="53">
        <f t="shared" si="58"/>
        <v>-3.7510343776135314E-12</v>
      </c>
      <c r="CK61" s="53">
        <f t="shared" si="58"/>
        <v>-3.8079250656740034E-12</v>
      </c>
      <c r="CL61" s="53">
        <f t="shared" si="58"/>
        <v>-3.9081585804063606E-12</v>
      </c>
      <c r="CM61" s="53">
        <f t="shared" si="58"/>
        <v>-3.9680836786392577E-12</v>
      </c>
      <c r="CN61" s="53">
        <f t="shared" si="58"/>
        <v>-3.9413422451527749E-12</v>
      </c>
      <c r="CO61" s="53">
        <f t="shared" si="58"/>
        <v>-4.0449119608170674E-12</v>
      </c>
      <c r="CP61" s="53">
        <f t="shared" si="58"/>
        <v>-4.1513835262032639E-12</v>
      </c>
      <c r="CQ61" s="53">
        <f t="shared" si="58"/>
        <v>-4.2150380736050466E-12</v>
      </c>
      <c r="CR61" s="53">
        <f t="shared" si="58"/>
        <v>-4.1866323822394476E-12</v>
      </c>
      <c r="CS61" s="53">
        <f t="shared" si="58"/>
        <v>-4.2966477776171851E-12</v>
      </c>
      <c r="CT61" s="53">
        <f t="shared" si="58"/>
        <v>-4.40974561985146E-12</v>
      </c>
      <c r="CU61" s="53">
        <f t="shared" si="58"/>
        <v>-4.4773617193558494E-12</v>
      </c>
      <c r="CV61" s="53">
        <f t="shared" si="58"/>
        <v>-4.4471881947254072E-12</v>
      </c>
      <c r="CW61" s="53">
        <f t="shared" si="58"/>
        <v>-4.5640504178423589E-12</v>
      </c>
      <c r="CX61" s="53">
        <f t="shared" si="58"/>
        <v>-4.684186924445345E-12</v>
      </c>
      <c r="CY61" s="53">
        <f t="shared" si="58"/>
        <v>-4.7560111239535062E-12</v>
      </c>
      <c r="CZ61" s="53">
        <f t="shared" si="58"/>
        <v>-4.7764481862470173E-12</v>
      </c>
      <c r="DA61" s="53">
        <f t="shared" si="58"/>
        <v>-4.8488909837384306E-12</v>
      </c>
      <c r="DB61" s="53">
        <f t="shared" si="58"/>
        <v>-4.976525161793904E-12</v>
      </c>
      <c r="DC61" s="53">
        <f t="shared" si="58"/>
        <v>-5.05283188094141E-12</v>
      </c>
      <c r="DD61" s="53">
        <f t="shared" si="58"/>
        <v>-5.0187801878307178E-12</v>
      </c>
      <c r="DE61" s="53">
        <f t="shared" si="58"/>
        <v>-5.1506625783220471E-12</v>
      </c>
      <c r="DF61" s="53">
        <f t="shared" si="58"/>
        <v>-5.2862400921968543E-12</v>
      </c>
      <c r="DG61" s="53">
        <f t="shared" si="58"/>
        <v>-5.3672957736105397E-12</v>
      </c>
      <c r="DH61" s="53">
        <f t="shared" si="58"/>
        <v>-5.3311248673101203E-12</v>
      </c>
      <c r="DI61" s="53">
        <f t="shared" si="58"/>
        <v>-5.4712149818788809E-12</v>
      </c>
      <c r="DJ61" s="53">
        <f t="shared" si="58"/>
        <v>-5.6152301864934656E-12</v>
      </c>
      <c r="DK61" s="53">
        <f t="shared" si="58"/>
        <v>-5.7013303826863659E-12</v>
      </c>
      <c r="DL61" s="53">
        <f t="shared" si="58"/>
        <v>-5.662908373585652E-12</v>
      </c>
      <c r="DM61" s="53">
        <f t="shared" si="58"/>
        <v>-5.8117170214026534E-12</v>
      </c>
      <c r="DN61" s="53">
        <f t="shared" si="58"/>
        <v>-5.9646950379440435E-12</v>
      </c>
      <c r="DO61" s="53">
        <f t="shared" si="58"/>
        <v>-6.0561536951925191E-12</v>
      </c>
      <c r="DP61" s="53">
        <f t="shared" si="58"/>
        <v>-6.0821776020131654E-12</v>
      </c>
      <c r="DQ61" s="53">
        <f t="shared" si="58"/>
        <v>-6.1744239623103645E-12</v>
      </c>
      <c r="DR61" s="53">
        <f t="shared" si="58"/>
        <v>-6.3369492758384315E-12</v>
      </c>
      <c r="DS61" s="53">
        <f t="shared" si="58"/>
        <v>-6.4341158314012875E-12</v>
      </c>
      <c r="DT61" s="53">
        <f t="shared" si="58"/>
        <v>-6.3907554855809744E-12</v>
      </c>
      <c r="DU61" s="53">
        <f t="shared" si="58"/>
        <v>-6.5586903380631856E-12</v>
      </c>
      <c r="DV61" s="53">
        <f t="shared" si="58"/>
        <v>-6.7313304434453178E-12</v>
      </c>
      <c r="DW61" s="53">
        <f t="shared" si="58"/>
        <v>-6.8345441769114796E-12</v>
      </c>
      <c r="DX61" s="53">
        <f t="shared" si="58"/>
        <v>-6.7884852922409889E-12</v>
      </c>
      <c r="DY61" s="53">
        <f t="shared" si="58"/>
        <v>-6.9668716001982114E-12</v>
      </c>
      <c r="DZ61" s="53">
        <f t="shared" si="58"/>
        <v>-7.1502559933081912E-12</v>
      </c>
      <c r="EA61" s="53">
        <f t="shared" si="58"/>
        <v>-7.2598932518722505E-12</v>
      </c>
    </row>
    <row r="62" spans="3:131" outlineLevel="2" x14ac:dyDescent="0.35">
      <c r="E62" s="7" t="s">
        <v>297</v>
      </c>
      <c r="G62" s="7" t="str">
        <f xml:space="preserve"> SMU</f>
        <v>$ 000s</v>
      </c>
      <c r="H62" s="7">
        <f xml:space="preserve"> SUM(J62:EA62)</f>
        <v>77067.577924494617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1318.9671785988162</v>
      </c>
      <c r="N62" s="7">
        <f t="shared" si="59"/>
        <v>2807.325613544067</v>
      </c>
      <c r="O62" s="7">
        <f t="shared" si="59"/>
        <v>1279.136753057704</v>
      </c>
      <c r="P62" s="7">
        <f t="shared" si="59"/>
        <v>499.15976145698232</v>
      </c>
      <c r="Q62" s="7">
        <f t="shared" si="59"/>
        <v>1919.627122853293</v>
      </c>
      <c r="R62" s="7">
        <f t="shared" si="59"/>
        <v>2879.9928130068593</v>
      </c>
      <c r="S62" s="7">
        <f t="shared" si="59"/>
        <v>1360.7248286243907</v>
      </c>
      <c r="T62" s="7">
        <f t="shared" si="59"/>
        <v>583.89277675632684</v>
      </c>
      <c r="U62" s="7">
        <f t="shared" si="59"/>
        <v>1999.5489757599798</v>
      </c>
      <c r="V62" s="7">
        <f t="shared" si="59"/>
        <v>2957.5368970634013</v>
      </c>
      <c r="W62" s="7">
        <f t="shared" si="59"/>
        <v>1447.225518248064</v>
      </c>
      <c r="X62" s="7">
        <f t="shared" si="59"/>
        <v>669.50898835016801</v>
      </c>
      <c r="Y62" s="7">
        <f t="shared" si="59"/>
        <v>2078.7367175846161</v>
      </c>
      <c r="Z62" s="7">
        <f t="shared" si="59"/>
        <v>3040.1073441772346</v>
      </c>
      <c r="AA62" s="7">
        <f t="shared" si="59"/>
        <v>1538.7907824314855</v>
      </c>
      <c r="AB62" s="7">
        <f t="shared" si="59"/>
        <v>768.08453374983617</v>
      </c>
      <c r="AC62" s="7">
        <f t="shared" si="59"/>
        <v>2174.6080462018058</v>
      </c>
      <c r="AD62" s="7">
        <f t="shared" si="59"/>
        <v>3128.3104481666874</v>
      </c>
      <c r="AE62" s="7">
        <f t="shared" si="59"/>
        <v>1636.0364005034291</v>
      </c>
      <c r="AF62" s="7">
        <f t="shared" si="59"/>
        <v>868.30593552716243</v>
      </c>
      <c r="AG62" s="7">
        <f t="shared" si="59"/>
        <v>2270.5275950384889</v>
      </c>
      <c r="AH62" s="7">
        <f t="shared" si="59"/>
        <v>3222.3426458622362</v>
      </c>
      <c r="AI62" s="7">
        <f t="shared" si="59"/>
        <v>1739.1620093035272</v>
      </c>
      <c r="AJ62" s="7">
        <f t="shared" si="59"/>
        <v>974.34658119629864</v>
      </c>
      <c r="AK62" s="7">
        <f t="shared" si="59"/>
        <v>2372.4530388312496</v>
      </c>
      <c r="AL62" s="7">
        <f t="shared" si="59"/>
        <v>3292.7968419712743</v>
      </c>
      <c r="AM62" s="7">
        <f t="shared" si="59"/>
        <v>1830.8281519063239</v>
      </c>
      <c r="AN62" s="7">
        <f t="shared" si="59"/>
        <v>1058.5632142107929</v>
      </c>
      <c r="AO62" s="7">
        <f t="shared" si="59"/>
        <v>2130.9858011242877</v>
      </c>
      <c r="AP62" s="7">
        <f t="shared" ref="AP62:BU62" si="60" xml:space="preserve"> AP60 - AP61</f>
        <v>3016.6066639340002</v>
      </c>
      <c r="AQ62" s="7">
        <f t="shared" si="60"/>
        <v>1893.2565438185015</v>
      </c>
      <c r="AR62" s="7">
        <f t="shared" si="60"/>
        <v>1123.1703137594754</v>
      </c>
      <c r="AS62" s="7">
        <f t="shared" si="60"/>
        <v>2200.5020203413137</v>
      </c>
      <c r="AT62" s="7">
        <f t="shared" si="60"/>
        <v>3079.6510483606276</v>
      </c>
      <c r="AU62" s="7">
        <f t="shared" si="60"/>
        <v>1964.0311964665609</v>
      </c>
      <c r="AV62" s="7">
        <f t="shared" si="60"/>
        <v>1197.5126292141554</v>
      </c>
      <c r="AW62" s="7">
        <f t="shared" si="60"/>
        <v>2272.608125051865</v>
      </c>
      <c r="AX62" s="7">
        <f t="shared" si="60"/>
        <v>3150.6103027934796</v>
      </c>
      <c r="AY62" s="7">
        <f t="shared" si="60"/>
        <v>2042.5763183677923</v>
      </c>
      <c r="AZ62" s="7">
        <f t="shared" si="60"/>
        <v>1279.4194472800671</v>
      </c>
      <c r="BA62" s="7">
        <f t="shared" si="60"/>
        <v>2.2104889770465285E-12</v>
      </c>
      <c r="BB62" s="7">
        <f t="shared" si="60"/>
        <v>2.2686742290210937E-12</v>
      </c>
      <c r="BC62" s="7">
        <f t="shared" si="60"/>
        <v>2.3034605671994173E-12</v>
      </c>
      <c r="BD62" s="7">
        <f t="shared" si="60"/>
        <v>2.3133587709410783E-12</v>
      </c>
      <c r="BE62" s="7">
        <f t="shared" si="60"/>
        <v>2.3484447123003513E-12</v>
      </c>
      <c r="BF62" s="7">
        <f t="shared" si="60"/>
        <v>2.41026128263951E-12</v>
      </c>
      <c r="BG62" s="7">
        <f t="shared" si="60"/>
        <v>2.4472186223066492E-12</v>
      </c>
      <c r="BH62" s="7">
        <f t="shared" si="60"/>
        <v>2.4307264968084953E-12</v>
      </c>
      <c r="BI62" s="7">
        <f t="shared" si="60"/>
        <v>2.4946005875301855E-12</v>
      </c>
      <c r="BJ62" s="7">
        <f t="shared" si="60"/>
        <v>2.5602643231418776E-12</v>
      </c>
      <c r="BK62" s="7">
        <f t="shared" si="60"/>
        <v>2.5995217094300528E-12</v>
      </c>
      <c r="BL62" s="7">
        <f t="shared" si="60"/>
        <v>2.5820031935621546E-12</v>
      </c>
      <c r="BM62" s="7">
        <f t="shared" si="60"/>
        <v>2.6498524997040934E-12</v>
      </c>
      <c r="BN62" s="7">
        <f t="shared" si="60"/>
        <v>2.7196028296047297E-12</v>
      </c>
      <c r="BO62" s="7">
        <f t="shared" si="60"/>
        <v>2.7613034063253357E-12</v>
      </c>
      <c r="BP62" s="7">
        <f t="shared" si="60"/>
        <v>2.7426946225000996E-12</v>
      </c>
      <c r="BQ62" s="7">
        <f t="shared" si="60"/>
        <v>2.8147665423024634E-12</v>
      </c>
      <c r="BR62" s="7">
        <f t="shared" si="60"/>
        <v>2.8888577964159635E-12</v>
      </c>
      <c r="BS62" s="7">
        <f t="shared" si="60"/>
        <v>2.933153615961008E-12</v>
      </c>
      <c r="BT62" s="7">
        <f t="shared" si="60"/>
        <v>2.9457576746151013E-12</v>
      </c>
      <c r="BU62" s="7">
        <f t="shared" si="60"/>
        <v>2.9904349993467639E-12</v>
      </c>
      <c r="BV62" s="7">
        <f t="shared" ref="BV62:DA62" si="61" xml:space="preserve"> BV60 - BV61</f>
        <v>3.0691502590731594E-12</v>
      </c>
      <c r="BW62" s="7">
        <f t="shared" si="61"/>
        <v>3.1162105630456145E-12</v>
      </c>
      <c r="BX62" s="7">
        <f t="shared" si="61"/>
        <v>3.0952100135990024E-12</v>
      </c>
      <c r="BY62" s="7">
        <f t="shared" si="61"/>
        <v>3.1765452545119099E-12</v>
      </c>
      <c r="BZ62" s="7">
        <f t="shared" si="61"/>
        <v>3.2601593724566815E-12</v>
      </c>
      <c r="CA62" s="7">
        <f t="shared" si="61"/>
        <v>3.3101484828343503E-12</v>
      </c>
      <c r="CB62" s="7">
        <f t="shared" si="61"/>
        <v>3.2878409604500316E-12</v>
      </c>
      <c r="CC62" s="7">
        <f t="shared" si="61"/>
        <v>3.3742381145774129E-12</v>
      </c>
      <c r="CD62" s="7">
        <f t="shared" si="61"/>
        <v>3.4630559720548974E-12</v>
      </c>
      <c r="CE62" s="7">
        <f t="shared" si="61"/>
        <v>3.516156163626406E-12</v>
      </c>
      <c r="CF62" s="7">
        <f t="shared" si="61"/>
        <v>3.4924603286106628E-12</v>
      </c>
      <c r="CG62" s="7">
        <f t="shared" si="61"/>
        <v>3.584234425023599E-12</v>
      </c>
      <c r="CH62" s="7">
        <f t="shared" si="61"/>
        <v>3.6785798776910704E-12</v>
      </c>
      <c r="CI62" s="7">
        <f t="shared" si="61"/>
        <v>3.734984769149E-12</v>
      </c>
      <c r="CJ62" s="7">
        <f t="shared" si="61"/>
        <v>3.7510343776135314E-12</v>
      </c>
      <c r="CK62" s="7">
        <f t="shared" si="61"/>
        <v>3.8079250656740034E-12</v>
      </c>
      <c r="CL62" s="7">
        <f t="shared" si="61"/>
        <v>3.9081585804063606E-12</v>
      </c>
      <c r="CM62" s="7">
        <f t="shared" si="61"/>
        <v>3.9680836786392577E-12</v>
      </c>
      <c r="CN62" s="7">
        <f t="shared" si="61"/>
        <v>3.9413422451527749E-12</v>
      </c>
      <c r="CO62" s="7">
        <f t="shared" si="61"/>
        <v>4.0449119608170674E-12</v>
      </c>
      <c r="CP62" s="7">
        <f t="shared" si="61"/>
        <v>4.1513835262032639E-12</v>
      </c>
      <c r="CQ62" s="7">
        <f t="shared" si="61"/>
        <v>4.2150380736050466E-12</v>
      </c>
      <c r="CR62" s="7">
        <f t="shared" si="61"/>
        <v>4.1866323822394476E-12</v>
      </c>
      <c r="CS62" s="7">
        <f t="shared" si="61"/>
        <v>4.2966477776171851E-12</v>
      </c>
      <c r="CT62" s="7">
        <f t="shared" si="61"/>
        <v>4.40974561985146E-12</v>
      </c>
      <c r="CU62" s="7">
        <f t="shared" si="61"/>
        <v>4.4773617193558494E-12</v>
      </c>
      <c r="CV62" s="7">
        <f t="shared" si="61"/>
        <v>4.4471881947254072E-12</v>
      </c>
      <c r="CW62" s="7">
        <f t="shared" si="61"/>
        <v>4.5640504178423589E-12</v>
      </c>
      <c r="CX62" s="7">
        <f t="shared" si="61"/>
        <v>4.684186924445345E-12</v>
      </c>
      <c r="CY62" s="7">
        <f t="shared" si="61"/>
        <v>4.7560111239535062E-12</v>
      </c>
      <c r="CZ62" s="7">
        <f t="shared" si="61"/>
        <v>4.7764481862470173E-12</v>
      </c>
      <c r="DA62" s="7">
        <f t="shared" si="61"/>
        <v>4.8488909837384306E-12</v>
      </c>
      <c r="DB62" s="7">
        <f t="shared" ref="DB62:EA62" si="62" xml:space="preserve"> DB60 - DB61</f>
        <v>4.976525161793904E-12</v>
      </c>
      <c r="DC62" s="7">
        <f t="shared" si="62"/>
        <v>5.05283188094141E-12</v>
      </c>
      <c r="DD62" s="7">
        <f t="shared" si="62"/>
        <v>5.0187801878307178E-12</v>
      </c>
      <c r="DE62" s="7">
        <f t="shared" si="62"/>
        <v>5.1506625783220471E-12</v>
      </c>
      <c r="DF62" s="7">
        <f t="shared" si="62"/>
        <v>5.2862400921968543E-12</v>
      </c>
      <c r="DG62" s="7">
        <f t="shared" si="62"/>
        <v>5.3672957736105397E-12</v>
      </c>
      <c r="DH62" s="7">
        <f t="shared" si="62"/>
        <v>5.3311248673101203E-12</v>
      </c>
      <c r="DI62" s="7">
        <f t="shared" si="62"/>
        <v>5.4712149818788809E-12</v>
      </c>
      <c r="DJ62" s="7">
        <f t="shared" si="62"/>
        <v>5.6152301864934656E-12</v>
      </c>
      <c r="DK62" s="7">
        <f t="shared" si="62"/>
        <v>5.7013303826863659E-12</v>
      </c>
      <c r="DL62" s="7">
        <f t="shared" si="62"/>
        <v>5.662908373585652E-12</v>
      </c>
      <c r="DM62" s="7">
        <f t="shared" si="62"/>
        <v>5.8117170214026534E-12</v>
      </c>
      <c r="DN62" s="7">
        <f t="shared" si="62"/>
        <v>5.9646950379440435E-12</v>
      </c>
      <c r="DO62" s="7">
        <f t="shared" si="62"/>
        <v>6.0561536951925191E-12</v>
      </c>
      <c r="DP62" s="7">
        <f t="shared" si="62"/>
        <v>6.0821776020131654E-12</v>
      </c>
      <c r="DQ62" s="7">
        <f t="shared" si="62"/>
        <v>6.1744239623103645E-12</v>
      </c>
      <c r="DR62" s="7">
        <f t="shared" si="62"/>
        <v>6.3369492758384315E-12</v>
      </c>
      <c r="DS62" s="7">
        <f t="shared" si="62"/>
        <v>6.4341158314012875E-12</v>
      </c>
      <c r="DT62" s="7">
        <f t="shared" si="62"/>
        <v>6.3907554855809744E-12</v>
      </c>
      <c r="DU62" s="7">
        <f t="shared" si="62"/>
        <v>6.5586903380631856E-12</v>
      </c>
      <c r="DV62" s="7">
        <f t="shared" si="62"/>
        <v>6.7313304434453178E-12</v>
      </c>
      <c r="DW62" s="7">
        <f t="shared" si="62"/>
        <v>6.8345441769114796E-12</v>
      </c>
      <c r="DX62" s="7">
        <f t="shared" si="62"/>
        <v>6.7884852922409889E-12</v>
      </c>
      <c r="DY62" s="7">
        <f t="shared" si="62"/>
        <v>6.9668716001982114E-12</v>
      </c>
      <c r="DZ62" s="7">
        <f t="shared" si="62"/>
        <v>7.1502559933081912E-12</v>
      </c>
      <c r="EA62" s="7">
        <f t="shared" si="62"/>
        <v>7.2598932518722505E-12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77067.577924494413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1926.6894481123613</v>
      </c>
      <c r="N65" s="53">
        <f t="shared" si="63"/>
        <v>1926.6894481123613</v>
      </c>
      <c r="O65" s="53">
        <f t="shared" si="63"/>
        <v>1926.6894481123613</v>
      </c>
      <c r="P65" s="53">
        <f t="shared" si="63"/>
        <v>1926.6894481123613</v>
      </c>
      <c r="Q65" s="53">
        <f t="shared" si="63"/>
        <v>1926.6894481123613</v>
      </c>
      <c r="R65" s="53">
        <f t="shared" si="63"/>
        <v>1926.6894481123613</v>
      </c>
      <c r="S65" s="53">
        <f t="shared" si="63"/>
        <v>1926.6894481123613</v>
      </c>
      <c r="T65" s="53">
        <f t="shared" si="63"/>
        <v>1926.6894481123613</v>
      </c>
      <c r="U65" s="53">
        <f t="shared" si="63"/>
        <v>1926.6894481123613</v>
      </c>
      <c r="V65" s="53">
        <f t="shared" si="63"/>
        <v>1926.6894481123613</v>
      </c>
      <c r="W65" s="53">
        <f t="shared" si="63"/>
        <v>1926.6894481123613</v>
      </c>
      <c r="X65" s="53">
        <f t="shared" si="63"/>
        <v>1926.6894481123613</v>
      </c>
      <c r="Y65" s="53">
        <f t="shared" si="63"/>
        <v>1926.6894481123613</v>
      </c>
      <c r="Z65" s="53">
        <f t="shared" si="63"/>
        <v>1926.6894481123613</v>
      </c>
      <c r="AA65" s="53">
        <f t="shared" si="63"/>
        <v>1926.6894481123613</v>
      </c>
      <c r="AB65" s="53">
        <f t="shared" si="63"/>
        <v>1926.6894481123613</v>
      </c>
      <c r="AC65" s="53">
        <f t="shared" si="63"/>
        <v>1926.6894481123613</v>
      </c>
      <c r="AD65" s="53">
        <f t="shared" si="63"/>
        <v>1926.6894481123613</v>
      </c>
      <c r="AE65" s="53">
        <f t="shared" si="63"/>
        <v>1926.6894481123613</v>
      </c>
      <c r="AF65" s="53">
        <f t="shared" si="63"/>
        <v>1926.6894481123613</v>
      </c>
      <c r="AG65" s="53">
        <f t="shared" si="63"/>
        <v>1926.6894481123613</v>
      </c>
      <c r="AH65" s="53">
        <f t="shared" si="63"/>
        <v>1926.6894481123613</v>
      </c>
      <c r="AI65" s="53">
        <f t="shared" si="63"/>
        <v>1926.6894481123613</v>
      </c>
      <c r="AJ65" s="53">
        <f t="shared" si="63"/>
        <v>1926.6894481123613</v>
      </c>
      <c r="AK65" s="53">
        <f t="shared" ref="AK65:BP65" si="64" xml:space="preserve"> AK$40</f>
        <v>1926.6894481123613</v>
      </c>
      <c r="AL65" s="53">
        <f t="shared" si="64"/>
        <v>1926.6894481123613</v>
      </c>
      <c r="AM65" s="53">
        <f t="shared" si="64"/>
        <v>1926.6894481123613</v>
      </c>
      <c r="AN65" s="53">
        <f t="shared" si="64"/>
        <v>1926.6894481123613</v>
      </c>
      <c r="AO65" s="53">
        <f t="shared" si="64"/>
        <v>1926.6894481123613</v>
      </c>
      <c r="AP65" s="53">
        <f t="shared" si="64"/>
        <v>1926.6894481123613</v>
      </c>
      <c r="AQ65" s="53">
        <f t="shared" si="64"/>
        <v>1926.6894481123613</v>
      </c>
      <c r="AR65" s="53">
        <f t="shared" si="64"/>
        <v>1926.6894481123613</v>
      </c>
      <c r="AS65" s="53">
        <f t="shared" si="64"/>
        <v>1926.6894481123613</v>
      </c>
      <c r="AT65" s="53">
        <f t="shared" si="64"/>
        <v>1926.6894481123613</v>
      </c>
      <c r="AU65" s="53">
        <f t="shared" si="64"/>
        <v>1926.6894481123613</v>
      </c>
      <c r="AV65" s="53">
        <f t="shared" si="64"/>
        <v>1926.6894481123613</v>
      </c>
      <c r="AW65" s="53">
        <f t="shared" si="64"/>
        <v>1926.6894481123613</v>
      </c>
      <c r="AX65" s="53">
        <f t="shared" si="64"/>
        <v>1926.6894481123613</v>
      </c>
      <c r="AY65" s="53">
        <f t="shared" si="64"/>
        <v>1926.6894481123613</v>
      </c>
      <c r="AZ65" s="53">
        <f t="shared" si="64"/>
        <v>1926.6894481123613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78366.016608995371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1417.6447361491696</v>
      </c>
      <c r="N66" s="559">
        <f t="shared" si="67"/>
        <v>1425.0243032336023</v>
      </c>
      <c r="O66" s="559">
        <f t="shared" si="67"/>
        <v>1468.0699626412779</v>
      </c>
      <c r="P66" s="559">
        <f t="shared" si="67"/>
        <v>1511.5707756479273</v>
      </c>
      <c r="Q66" s="559">
        <f t="shared" si="67"/>
        <v>1507.1976739668091</v>
      </c>
      <c r="R66" s="559">
        <f t="shared" si="67"/>
        <v>1524.7714584142534</v>
      </c>
      <c r="S66" s="559">
        <f t="shared" si="67"/>
        <v>1568.9313482136918</v>
      </c>
      <c r="T66" s="559">
        <f t="shared" si="67"/>
        <v>1611.4633435370502</v>
      </c>
      <c r="U66" s="559">
        <f t="shared" si="67"/>
        <v>1609.4852766756289</v>
      </c>
      <c r="V66" s="559">
        <f t="shared" si="67"/>
        <v>1629.4085691245159</v>
      </c>
      <c r="W66" s="559">
        <f t="shared" si="67"/>
        <v>1674.7574682128215</v>
      </c>
      <c r="X66" s="559">
        <f t="shared" si="67"/>
        <v>1706.617332773546</v>
      </c>
      <c r="Y66" s="559">
        <f t="shared" si="67"/>
        <v>1716.7715524301902</v>
      </c>
      <c r="Z66" s="559">
        <f t="shared" si="67"/>
        <v>1739.0880269836252</v>
      </c>
      <c r="AA66" s="559">
        <f t="shared" si="67"/>
        <v>1785.7030062610095</v>
      </c>
      <c r="AB66" s="559">
        <f t="shared" si="67"/>
        <v>1826.1935635426194</v>
      </c>
      <c r="AC66" s="559">
        <f t="shared" si="67"/>
        <v>1829.3949629956614</v>
      </c>
      <c r="AD66" s="559">
        <f t="shared" si="67"/>
        <v>1854.4190844842174</v>
      </c>
      <c r="AE66" s="559">
        <f t="shared" si="67"/>
        <v>1902.3865113561067</v>
      </c>
      <c r="AF66" s="559">
        <f t="shared" si="67"/>
        <v>1941.7991549719459</v>
      </c>
      <c r="AG66" s="559">
        <f t="shared" si="67"/>
        <v>1947.8050855900478</v>
      </c>
      <c r="AH66" s="559">
        <f t="shared" si="67"/>
        <v>1975.6011836324992</v>
      </c>
      <c r="AI66" s="559">
        <f t="shared" si="67"/>
        <v>2025.01043753572</v>
      </c>
      <c r="AJ66" s="559">
        <f t="shared" si="67"/>
        <v>2063.304227757917</v>
      </c>
      <c r="AK66" s="559">
        <f t="shared" ref="AK66:BP66" si="68" xml:space="preserve"> AK$57</f>
        <v>2072.2684978662892</v>
      </c>
      <c r="AL66" s="559">
        <f t="shared" si="68"/>
        <v>2102.9951825187968</v>
      </c>
      <c r="AM66" s="559">
        <f t="shared" si="68"/>
        <v>2153.4847340956894</v>
      </c>
      <c r="AN66" s="559">
        <f t="shared" si="68"/>
        <v>2185.9590146957071</v>
      </c>
      <c r="AO66" s="559">
        <f t="shared" si="68"/>
        <v>2202.0138901112373</v>
      </c>
      <c r="AP66" s="559">
        <f t="shared" si="68"/>
        <v>2230.4638506600577</v>
      </c>
      <c r="AQ66" s="559">
        <f t="shared" si="68"/>
        <v>2276.7184861737123</v>
      </c>
      <c r="AR66" s="559">
        <f t="shared" si="68"/>
        <v>2311.8517803128079</v>
      </c>
      <c r="AS66" s="559">
        <f t="shared" si="68"/>
        <v>2325.8348498378873</v>
      </c>
      <c r="AT66" s="559">
        <f t="shared" si="68"/>
        <v>2356.7113956351413</v>
      </c>
      <c r="AU66" s="559">
        <f t="shared" si="68"/>
        <v>2403.9327117100042</v>
      </c>
      <c r="AV66" s="559">
        <f t="shared" si="68"/>
        <v>2437.3620989967276</v>
      </c>
      <c r="AW66" s="559">
        <f t="shared" si="68"/>
        <v>2453.8672527360245</v>
      </c>
      <c r="AX66" s="559">
        <f t="shared" si="68"/>
        <v>2487.2563749545707</v>
      </c>
      <c r="AY66" s="559">
        <f t="shared" si="68"/>
        <v>2535.5657329307373</v>
      </c>
      <c r="AZ66" s="559">
        <f t="shared" si="68"/>
        <v>2567.3117096281367</v>
      </c>
      <c r="BA66" s="559">
        <f t="shared" si="68"/>
        <v>2.2104889770465285E-12</v>
      </c>
      <c r="BB66" s="559">
        <f t="shared" si="68"/>
        <v>2.2686742290210937E-12</v>
      </c>
      <c r="BC66" s="559">
        <f t="shared" si="68"/>
        <v>2.3034605671994173E-12</v>
      </c>
      <c r="BD66" s="559">
        <f t="shared" si="68"/>
        <v>2.3133587709410783E-12</v>
      </c>
      <c r="BE66" s="559">
        <f t="shared" si="68"/>
        <v>2.3484447123003513E-12</v>
      </c>
      <c r="BF66" s="559">
        <f t="shared" si="68"/>
        <v>2.41026128263951E-12</v>
      </c>
      <c r="BG66" s="559">
        <f t="shared" si="68"/>
        <v>2.4472186223066492E-12</v>
      </c>
      <c r="BH66" s="559">
        <f t="shared" si="68"/>
        <v>2.4307264968084953E-12</v>
      </c>
      <c r="BI66" s="559">
        <f t="shared" si="68"/>
        <v>2.4946005875301855E-12</v>
      </c>
      <c r="BJ66" s="559">
        <f t="shared" si="68"/>
        <v>2.5602643231418776E-12</v>
      </c>
      <c r="BK66" s="559">
        <f t="shared" si="68"/>
        <v>2.5995217094300528E-12</v>
      </c>
      <c r="BL66" s="559">
        <f t="shared" si="68"/>
        <v>2.5820031935621546E-12</v>
      </c>
      <c r="BM66" s="559">
        <f t="shared" si="68"/>
        <v>2.6498524997040934E-12</v>
      </c>
      <c r="BN66" s="559">
        <f t="shared" si="68"/>
        <v>2.7196028296047297E-12</v>
      </c>
      <c r="BO66" s="559">
        <f t="shared" si="68"/>
        <v>2.7613034063253357E-12</v>
      </c>
      <c r="BP66" s="559">
        <f t="shared" si="68"/>
        <v>2.7426946225000996E-12</v>
      </c>
      <c r="BQ66" s="559">
        <f t="shared" ref="BQ66:CV66" si="69" xml:space="preserve"> BQ$57</f>
        <v>2.8147665423024634E-12</v>
      </c>
      <c r="BR66" s="559">
        <f t="shared" si="69"/>
        <v>2.8888577964159635E-12</v>
      </c>
      <c r="BS66" s="559">
        <f t="shared" si="69"/>
        <v>2.933153615961008E-12</v>
      </c>
      <c r="BT66" s="559">
        <f t="shared" si="69"/>
        <v>2.9457576746151013E-12</v>
      </c>
      <c r="BU66" s="559">
        <f t="shared" si="69"/>
        <v>2.9904349993467639E-12</v>
      </c>
      <c r="BV66" s="559">
        <f t="shared" si="69"/>
        <v>3.0691502590731594E-12</v>
      </c>
      <c r="BW66" s="559">
        <f t="shared" si="69"/>
        <v>3.1162105630456145E-12</v>
      </c>
      <c r="BX66" s="559">
        <f t="shared" si="69"/>
        <v>3.0952100135990024E-12</v>
      </c>
      <c r="BY66" s="559">
        <f t="shared" si="69"/>
        <v>3.1765452545119099E-12</v>
      </c>
      <c r="BZ66" s="559">
        <f t="shared" si="69"/>
        <v>3.2601593724566815E-12</v>
      </c>
      <c r="CA66" s="559">
        <f t="shared" si="69"/>
        <v>3.3101484828343503E-12</v>
      </c>
      <c r="CB66" s="559">
        <f t="shared" si="69"/>
        <v>3.2878409604500316E-12</v>
      </c>
      <c r="CC66" s="559">
        <f t="shared" si="69"/>
        <v>3.3742381145774129E-12</v>
      </c>
      <c r="CD66" s="559">
        <f t="shared" si="69"/>
        <v>3.4630559720548974E-12</v>
      </c>
      <c r="CE66" s="559">
        <f t="shared" si="69"/>
        <v>3.516156163626406E-12</v>
      </c>
      <c r="CF66" s="559">
        <f t="shared" si="69"/>
        <v>3.4924603286106628E-12</v>
      </c>
      <c r="CG66" s="559">
        <f t="shared" si="69"/>
        <v>3.584234425023599E-12</v>
      </c>
      <c r="CH66" s="559">
        <f t="shared" si="69"/>
        <v>3.6785798776910704E-12</v>
      </c>
      <c r="CI66" s="559">
        <f t="shared" si="69"/>
        <v>3.734984769149E-12</v>
      </c>
      <c r="CJ66" s="559">
        <f t="shared" si="69"/>
        <v>3.7510343776135314E-12</v>
      </c>
      <c r="CK66" s="559">
        <f t="shared" si="69"/>
        <v>3.8079250656740034E-12</v>
      </c>
      <c r="CL66" s="559">
        <f t="shared" si="69"/>
        <v>3.9081585804063606E-12</v>
      </c>
      <c r="CM66" s="559">
        <f t="shared" si="69"/>
        <v>3.9680836786392577E-12</v>
      </c>
      <c r="CN66" s="559">
        <f t="shared" si="69"/>
        <v>3.9413422451527749E-12</v>
      </c>
      <c r="CO66" s="559">
        <f t="shared" si="69"/>
        <v>4.0449119608170674E-12</v>
      </c>
      <c r="CP66" s="559">
        <f t="shared" si="69"/>
        <v>4.1513835262032639E-12</v>
      </c>
      <c r="CQ66" s="559">
        <f t="shared" si="69"/>
        <v>4.2150380736050466E-12</v>
      </c>
      <c r="CR66" s="559">
        <f t="shared" si="69"/>
        <v>4.1866323822394476E-12</v>
      </c>
      <c r="CS66" s="559">
        <f t="shared" si="69"/>
        <v>4.2966477776171851E-12</v>
      </c>
      <c r="CT66" s="559">
        <f t="shared" si="69"/>
        <v>4.40974561985146E-12</v>
      </c>
      <c r="CU66" s="559">
        <f t="shared" si="69"/>
        <v>4.4773617193558494E-12</v>
      </c>
      <c r="CV66" s="559">
        <f t="shared" si="69"/>
        <v>4.4471881947254072E-12</v>
      </c>
      <c r="CW66" s="559">
        <f t="shared" ref="CW66:EA66" si="70" xml:space="preserve"> CW$57</f>
        <v>4.5640504178423589E-12</v>
      </c>
      <c r="CX66" s="559">
        <f t="shared" si="70"/>
        <v>4.684186924445345E-12</v>
      </c>
      <c r="CY66" s="559">
        <f t="shared" si="70"/>
        <v>4.7560111239535062E-12</v>
      </c>
      <c r="CZ66" s="559">
        <f t="shared" si="70"/>
        <v>4.7764481862470173E-12</v>
      </c>
      <c r="DA66" s="559">
        <f t="shared" si="70"/>
        <v>4.8488909837384306E-12</v>
      </c>
      <c r="DB66" s="559">
        <f t="shared" si="70"/>
        <v>4.976525161793904E-12</v>
      </c>
      <c r="DC66" s="559">
        <f t="shared" si="70"/>
        <v>5.05283188094141E-12</v>
      </c>
      <c r="DD66" s="559">
        <f t="shared" si="70"/>
        <v>5.0187801878307178E-12</v>
      </c>
      <c r="DE66" s="559">
        <f t="shared" si="70"/>
        <v>5.1506625783220471E-12</v>
      </c>
      <c r="DF66" s="559">
        <f t="shared" si="70"/>
        <v>5.2862400921968543E-12</v>
      </c>
      <c r="DG66" s="559">
        <f t="shared" si="70"/>
        <v>5.3672957736105397E-12</v>
      </c>
      <c r="DH66" s="559">
        <f t="shared" si="70"/>
        <v>5.3311248673101203E-12</v>
      </c>
      <c r="DI66" s="559">
        <f t="shared" si="70"/>
        <v>5.4712149818788809E-12</v>
      </c>
      <c r="DJ66" s="559">
        <f t="shared" si="70"/>
        <v>5.6152301864934656E-12</v>
      </c>
      <c r="DK66" s="559">
        <f t="shared" si="70"/>
        <v>5.7013303826863659E-12</v>
      </c>
      <c r="DL66" s="559">
        <f t="shared" si="70"/>
        <v>5.662908373585652E-12</v>
      </c>
      <c r="DM66" s="559">
        <f t="shared" si="70"/>
        <v>5.8117170214026534E-12</v>
      </c>
      <c r="DN66" s="559">
        <f t="shared" si="70"/>
        <v>5.9646950379440435E-12</v>
      </c>
      <c r="DO66" s="559">
        <f t="shared" si="70"/>
        <v>6.0561536951925191E-12</v>
      </c>
      <c r="DP66" s="559">
        <f t="shared" si="70"/>
        <v>6.0821776020131654E-12</v>
      </c>
      <c r="DQ66" s="559">
        <f t="shared" si="70"/>
        <v>6.1744239623103645E-12</v>
      </c>
      <c r="DR66" s="559">
        <f t="shared" si="70"/>
        <v>6.3369492758384315E-12</v>
      </c>
      <c r="DS66" s="559">
        <f t="shared" si="70"/>
        <v>6.4341158314012875E-12</v>
      </c>
      <c r="DT66" s="559">
        <f t="shared" si="70"/>
        <v>6.3907554855809744E-12</v>
      </c>
      <c r="DU66" s="559">
        <f t="shared" si="70"/>
        <v>6.5586903380631856E-12</v>
      </c>
      <c r="DV66" s="559">
        <f t="shared" si="70"/>
        <v>6.7313304434453178E-12</v>
      </c>
      <c r="DW66" s="559">
        <f t="shared" si="70"/>
        <v>6.8345441769114796E-12</v>
      </c>
      <c r="DX66" s="559">
        <f t="shared" si="70"/>
        <v>6.7884852922409889E-12</v>
      </c>
      <c r="DY66" s="559">
        <f t="shared" si="70"/>
        <v>6.9668716001982114E-12</v>
      </c>
      <c r="DZ66" s="559">
        <f t="shared" si="70"/>
        <v>7.1502559933081912E-12</v>
      </c>
      <c r="EA66" s="559">
        <f t="shared" si="70"/>
        <v>7.2598932518722505E-12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77067.577924494617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1318.9671785988162</v>
      </c>
      <c r="N67" s="559">
        <f t="shared" si="71"/>
        <v>2807.325613544067</v>
      </c>
      <c r="O67" s="559">
        <f t="shared" si="71"/>
        <v>1279.136753057704</v>
      </c>
      <c r="P67" s="559">
        <f t="shared" si="71"/>
        <v>499.15976145698232</v>
      </c>
      <c r="Q67" s="559">
        <f t="shared" si="71"/>
        <v>1919.627122853293</v>
      </c>
      <c r="R67" s="559">
        <f t="shared" si="71"/>
        <v>2879.9928130068593</v>
      </c>
      <c r="S67" s="559">
        <f t="shared" si="71"/>
        <v>1360.7248286243907</v>
      </c>
      <c r="T67" s="559">
        <f t="shared" si="71"/>
        <v>583.89277675632684</v>
      </c>
      <c r="U67" s="559">
        <f t="shared" si="71"/>
        <v>1999.5489757599798</v>
      </c>
      <c r="V67" s="559">
        <f t="shared" si="71"/>
        <v>2957.5368970634013</v>
      </c>
      <c r="W67" s="559">
        <f t="shared" si="71"/>
        <v>1447.225518248064</v>
      </c>
      <c r="X67" s="559">
        <f t="shared" si="71"/>
        <v>669.50898835016801</v>
      </c>
      <c r="Y67" s="559">
        <f t="shared" si="71"/>
        <v>2078.7367175846161</v>
      </c>
      <c r="Z67" s="559">
        <f t="shared" si="71"/>
        <v>3040.1073441772346</v>
      </c>
      <c r="AA67" s="559">
        <f t="shared" si="71"/>
        <v>1538.7907824314855</v>
      </c>
      <c r="AB67" s="559">
        <f t="shared" si="71"/>
        <v>768.08453374983617</v>
      </c>
      <c r="AC67" s="559">
        <f t="shared" si="71"/>
        <v>2174.6080462018058</v>
      </c>
      <c r="AD67" s="559">
        <f t="shared" si="71"/>
        <v>3128.3104481666874</v>
      </c>
      <c r="AE67" s="559">
        <f t="shared" si="71"/>
        <v>1636.0364005034291</v>
      </c>
      <c r="AF67" s="559">
        <f t="shared" si="71"/>
        <v>868.30593552716243</v>
      </c>
      <c r="AG67" s="559">
        <f t="shared" si="71"/>
        <v>2270.5275950384889</v>
      </c>
      <c r="AH67" s="559">
        <f t="shared" si="71"/>
        <v>3222.3426458622362</v>
      </c>
      <c r="AI67" s="559">
        <f t="shared" si="71"/>
        <v>1739.1620093035272</v>
      </c>
      <c r="AJ67" s="559">
        <f t="shared" si="71"/>
        <v>974.34658119629864</v>
      </c>
      <c r="AK67" s="559">
        <f t="shared" ref="AK67:BP67" si="72" xml:space="preserve"> AK$62</f>
        <v>2372.4530388312496</v>
      </c>
      <c r="AL67" s="559">
        <f t="shared" si="72"/>
        <v>3292.7968419712743</v>
      </c>
      <c r="AM67" s="559">
        <f t="shared" si="72"/>
        <v>1830.8281519063239</v>
      </c>
      <c r="AN67" s="559">
        <f t="shared" si="72"/>
        <v>1058.5632142107929</v>
      </c>
      <c r="AO67" s="559">
        <f t="shared" si="72"/>
        <v>2130.9858011242877</v>
      </c>
      <c r="AP67" s="559">
        <f t="shared" si="72"/>
        <v>3016.6066639340002</v>
      </c>
      <c r="AQ67" s="559">
        <f t="shared" si="72"/>
        <v>1893.2565438185015</v>
      </c>
      <c r="AR67" s="559">
        <f t="shared" si="72"/>
        <v>1123.1703137594754</v>
      </c>
      <c r="AS67" s="559">
        <f t="shared" si="72"/>
        <v>2200.5020203413137</v>
      </c>
      <c r="AT67" s="559">
        <f t="shared" si="72"/>
        <v>3079.6510483606276</v>
      </c>
      <c r="AU67" s="559">
        <f t="shared" si="72"/>
        <v>1964.0311964665609</v>
      </c>
      <c r="AV67" s="559">
        <f t="shared" si="72"/>
        <v>1197.5126292141554</v>
      </c>
      <c r="AW67" s="559">
        <f t="shared" si="72"/>
        <v>2272.608125051865</v>
      </c>
      <c r="AX67" s="559">
        <f t="shared" si="72"/>
        <v>3150.6103027934796</v>
      </c>
      <c r="AY67" s="559">
        <f t="shared" si="72"/>
        <v>2042.5763183677923</v>
      </c>
      <c r="AZ67" s="559">
        <f t="shared" si="72"/>
        <v>1279.4194472800671</v>
      </c>
      <c r="BA67" s="559">
        <f t="shared" si="72"/>
        <v>2.2104889770465285E-12</v>
      </c>
      <c r="BB67" s="559">
        <f t="shared" si="72"/>
        <v>2.2686742290210937E-12</v>
      </c>
      <c r="BC67" s="559">
        <f t="shared" si="72"/>
        <v>2.3034605671994173E-12</v>
      </c>
      <c r="BD67" s="559">
        <f t="shared" si="72"/>
        <v>2.3133587709410783E-12</v>
      </c>
      <c r="BE67" s="559">
        <f t="shared" si="72"/>
        <v>2.3484447123003513E-12</v>
      </c>
      <c r="BF67" s="559">
        <f t="shared" si="72"/>
        <v>2.41026128263951E-12</v>
      </c>
      <c r="BG67" s="559">
        <f t="shared" si="72"/>
        <v>2.4472186223066492E-12</v>
      </c>
      <c r="BH67" s="559">
        <f t="shared" si="72"/>
        <v>2.4307264968084953E-12</v>
      </c>
      <c r="BI67" s="559">
        <f t="shared" si="72"/>
        <v>2.4946005875301855E-12</v>
      </c>
      <c r="BJ67" s="559">
        <f t="shared" si="72"/>
        <v>2.5602643231418776E-12</v>
      </c>
      <c r="BK67" s="559">
        <f t="shared" si="72"/>
        <v>2.5995217094300528E-12</v>
      </c>
      <c r="BL67" s="559">
        <f t="shared" si="72"/>
        <v>2.5820031935621546E-12</v>
      </c>
      <c r="BM67" s="559">
        <f t="shared" si="72"/>
        <v>2.6498524997040934E-12</v>
      </c>
      <c r="BN67" s="559">
        <f t="shared" si="72"/>
        <v>2.7196028296047297E-12</v>
      </c>
      <c r="BO67" s="559">
        <f t="shared" si="72"/>
        <v>2.7613034063253357E-12</v>
      </c>
      <c r="BP67" s="559">
        <f t="shared" si="72"/>
        <v>2.7426946225000996E-12</v>
      </c>
      <c r="BQ67" s="559">
        <f t="shared" ref="BQ67:CV67" si="73" xml:space="preserve"> BQ$62</f>
        <v>2.8147665423024634E-12</v>
      </c>
      <c r="BR67" s="559">
        <f t="shared" si="73"/>
        <v>2.8888577964159635E-12</v>
      </c>
      <c r="BS67" s="559">
        <f t="shared" si="73"/>
        <v>2.933153615961008E-12</v>
      </c>
      <c r="BT67" s="559">
        <f t="shared" si="73"/>
        <v>2.9457576746151013E-12</v>
      </c>
      <c r="BU67" s="559">
        <f t="shared" si="73"/>
        <v>2.9904349993467639E-12</v>
      </c>
      <c r="BV67" s="559">
        <f t="shared" si="73"/>
        <v>3.0691502590731594E-12</v>
      </c>
      <c r="BW67" s="559">
        <f t="shared" si="73"/>
        <v>3.1162105630456145E-12</v>
      </c>
      <c r="BX67" s="559">
        <f t="shared" si="73"/>
        <v>3.0952100135990024E-12</v>
      </c>
      <c r="BY67" s="559">
        <f t="shared" si="73"/>
        <v>3.1765452545119099E-12</v>
      </c>
      <c r="BZ67" s="559">
        <f t="shared" si="73"/>
        <v>3.2601593724566815E-12</v>
      </c>
      <c r="CA67" s="559">
        <f t="shared" si="73"/>
        <v>3.3101484828343503E-12</v>
      </c>
      <c r="CB67" s="559">
        <f t="shared" si="73"/>
        <v>3.2878409604500316E-12</v>
      </c>
      <c r="CC67" s="559">
        <f t="shared" si="73"/>
        <v>3.3742381145774129E-12</v>
      </c>
      <c r="CD67" s="559">
        <f t="shared" si="73"/>
        <v>3.4630559720548974E-12</v>
      </c>
      <c r="CE67" s="559">
        <f t="shared" si="73"/>
        <v>3.516156163626406E-12</v>
      </c>
      <c r="CF67" s="559">
        <f t="shared" si="73"/>
        <v>3.4924603286106628E-12</v>
      </c>
      <c r="CG67" s="559">
        <f t="shared" si="73"/>
        <v>3.584234425023599E-12</v>
      </c>
      <c r="CH67" s="559">
        <f t="shared" si="73"/>
        <v>3.6785798776910704E-12</v>
      </c>
      <c r="CI67" s="559">
        <f t="shared" si="73"/>
        <v>3.734984769149E-12</v>
      </c>
      <c r="CJ67" s="559">
        <f t="shared" si="73"/>
        <v>3.7510343776135314E-12</v>
      </c>
      <c r="CK67" s="559">
        <f t="shared" si="73"/>
        <v>3.8079250656740034E-12</v>
      </c>
      <c r="CL67" s="559">
        <f t="shared" si="73"/>
        <v>3.9081585804063606E-12</v>
      </c>
      <c r="CM67" s="559">
        <f t="shared" si="73"/>
        <v>3.9680836786392577E-12</v>
      </c>
      <c r="CN67" s="559">
        <f t="shared" si="73"/>
        <v>3.9413422451527749E-12</v>
      </c>
      <c r="CO67" s="559">
        <f t="shared" si="73"/>
        <v>4.0449119608170674E-12</v>
      </c>
      <c r="CP67" s="559">
        <f t="shared" si="73"/>
        <v>4.1513835262032639E-12</v>
      </c>
      <c r="CQ67" s="559">
        <f t="shared" si="73"/>
        <v>4.2150380736050466E-12</v>
      </c>
      <c r="CR67" s="559">
        <f t="shared" si="73"/>
        <v>4.1866323822394476E-12</v>
      </c>
      <c r="CS67" s="559">
        <f t="shared" si="73"/>
        <v>4.2966477776171851E-12</v>
      </c>
      <c r="CT67" s="559">
        <f t="shared" si="73"/>
        <v>4.40974561985146E-12</v>
      </c>
      <c r="CU67" s="559">
        <f t="shared" si="73"/>
        <v>4.4773617193558494E-12</v>
      </c>
      <c r="CV67" s="559">
        <f t="shared" si="73"/>
        <v>4.4471881947254072E-12</v>
      </c>
      <c r="CW67" s="559">
        <f t="shared" ref="CW67:EA67" si="74" xml:space="preserve"> CW$62</f>
        <v>4.5640504178423589E-12</v>
      </c>
      <c r="CX67" s="559">
        <f t="shared" si="74"/>
        <v>4.684186924445345E-12</v>
      </c>
      <c r="CY67" s="559">
        <f t="shared" si="74"/>
        <v>4.7560111239535062E-12</v>
      </c>
      <c r="CZ67" s="559">
        <f t="shared" si="74"/>
        <v>4.7764481862470173E-12</v>
      </c>
      <c r="DA67" s="559">
        <f t="shared" si="74"/>
        <v>4.8488909837384306E-12</v>
      </c>
      <c r="DB67" s="559">
        <f t="shared" si="74"/>
        <v>4.976525161793904E-12</v>
      </c>
      <c r="DC67" s="559">
        <f t="shared" si="74"/>
        <v>5.05283188094141E-12</v>
      </c>
      <c r="DD67" s="559">
        <f t="shared" si="74"/>
        <v>5.0187801878307178E-12</v>
      </c>
      <c r="DE67" s="559">
        <f t="shared" si="74"/>
        <v>5.1506625783220471E-12</v>
      </c>
      <c r="DF67" s="559">
        <f t="shared" si="74"/>
        <v>5.2862400921968543E-12</v>
      </c>
      <c r="DG67" s="559">
        <f t="shared" si="74"/>
        <v>5.3672957736105397E-12</v>
      </c>
      <c r="DH67" s="559">
        <f t="shared" si="74"/>
        <v>5.3311248673101203E-12</v>
      </c>
      <c r="DI67" s="559">
        <f t="shared" si="74"/>
        <v>5.4712149818788809E-12</v>
      </c>
      <c r="DJ67" s="559">
        <f t="shared" si="74"/>
        <v>5.6152301864934656E-12</v>
      </c>
      <c r="DK67" s="559">
        <f t="shared" si="74"/>
        <v>5.7013303826863659E-12</v>
      </c>
      <c r="DL67" s="559">
        <f t="shared" si="74"/>
        <v>5.662908373585652E-12</v>
      </c>
      <c r="DM67" s="559">
        <f t="shared" si="74"/>
        <v>5.8117170214026534E-12</v>
      </c>
      <c r="DN67" s="559">
        <f t="shared" si="74"/>
        <v>5.9646950379440435E-12</v>
      </c>
      <c r="DO67" s="559">
        <f t="shared" si="74"/>
        <v>6.0561536951925191E-12</v>
      </c>
      <c r="DP67" s="559">
        <f t="shared" si="74"/>
        <v>6.0821776020131654E-12</v>
      </c>
      <c r="DQ67" s="559">
        <f t="shared" si="74"/>
        <v>6.1744239623103645E-12</v>
      </c>
      <c r="DR67" s="559">
        <f t="shared" si="74"/>
        <v>6.3369492758384315E-12</v>
      </c>
      <c r="DS67" s="559">
        <f t="shared" si="74"/>
        <v>6.4341158314012875E-12</v>
      </c>
      <c r="DT67" s="559">
        <f t="shared" si="74"/>
        <v>6.3907554855809744E-12</v>
      </c>
      <c r="DU67" s="559">
        <f t="shared" si="74"/>
        <v>6.5586903380631856E-12</v>
      </c>
      <c r="DV67" s="559">
        <f t="shared" si="74"/>
        <v>6.7313304434453178E-12</v>
      </c>
      <c r="DW67" s="559">
        <f t="shared" si="74"/>
        <v>6.8345441769114796E-12</v>
      </c>
      <c r="DX67" s="559">
        <f t="shared" si="74"/>
        <v>6.7884852922409889E-12</v>
      </c>
      <c r="DY67" s="559">
        <f t="shared" si="74"/>
        <v>6.9668716001982114E-12</v>
      </c>
      <c r="DZ67" s="559">
        <f t="shared" si="74"/>
        <v>7.1502559933081912E-12</v>
      </c>
      <c r="EA67" s="559">
        <f t="shared" si="74"/>
        <v>7.2598932518722505E-12</v>
      </c>
    </row>
    <row r="68" spans="1:131" outlineLevel="2" x14ac:dyDescent="0.35">
      <c r="E68" s="7" t="s">
        <v>264</v>
      </c>
      <c r="G68" s="7" t="str">
        <f xml:space="preserve"> SMU</f>
        <v>$ 000s</v>
      </c>
      <c r="H68" s="7">
        <f xml:space="preserve"> SUM(J68:EA68)</f>
        <v>77067.577924494617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1318.9671785988162</v>
      </c>
      <c r="N68" s="7">
        <f t="shared" si="75"/>
        <v>2807.325613544067</v>
      </c>
      <c r="O68" s="7">
        <f t="shared" si="75"/>
        <v>1279.136753057704</v>
      </c>
      <c r="P68" s="7">
        <f t="shared" si="75"/>
        <v>499.15976145698232</v>
      </c>
      <c r="Q68" s="7">
        <f t="shared" si="75"/>
        <v>1919.627122853293</v>
      </c>
      <c r="R68" s="7">
        <f t="shared" si="75"/>
        <v>2879.9928130068593</v>
      </c>
      <c r="S68" s="7">
        <f t="shared" si="75"/>
        <v>1360.7248286243907</v>
      </c>
      <c r="T68" s="7">
        <f t="shared" si="75"/>
        <v>583.89277675632684</v>
      </c>
      <c r="U68" s="7">
        <f t="shared" si="75"/>
        <v>1999.5489757599798</v>
      </c>
      <c r="V68" s="7">
        <f t="shared" si="75"/>
        <v>2957.5368970634013</v>
      </c>
      <c r="W68" s="7">
        <f t="shared" si="75"/>
        <v>1447.225518248064</v>
      </c>
      <c r="X68" s="7">
        <f t="shared" si="75"/>
        <v>669.50898835016801</v>
      </c>
      <c r="Y68" s="7">
        <f t="shared" si="75"/>
        <v>2078.7367175846161</v>
      </c>
      <c r="Z68" s="7">
        <f t="shared" si="75"/>
        <v>3040.1073441772346</v>
      </c>
      <c r="AA68" s="7">
        <f t="shared" si="75"/>
        <v>1538.7907824314855</v>
      </c>
      <c r="AB68" s="7">
        <f t="shared" si="75"/>
        <v>768.08453374983617</v>
      </c>
      <c r="AC68" s="7">
        <f t="shared" si="75"/>
        <v>2174.6080462018058</v>
      </c>
      <c r="AD68" s="7">
        <f t="shared" si="75"/>
        <v>3128.3104481666874</v>
      </c>
      <c r="AE68" s="7">
        <f t="shared" si="75"/>
        <v>1636.0364005034291</v>
      </c>
      <c r="AF68" s="7">
        <f t="shared" si="75"/>
        <v>868.30593552716243</v>
      </c>
      <c r="AG68" s="7">
        <f t="shared" si="75"/>
        <v>2270.5275950384889</v>
      </c>
      <c r="AH68" s="7">
        <f t="shared" si="75"/>
        <v>3222.3426458622362</v>
      </c>
      <c r="AI68" s="7">
        <f t="shared" si="75"/>
        <v>1739.1620093035272</v>
      </c>
      <c r="AJ68" s="7">
        <f t="shared" si="75"/>
        <v>974.34658119629864</v>
      </c>
      <c r="AK68" s="7">
        <f t="shared" si="75"/>
        <v>2372.4530388312496</v>
      </c>
      <c r="AL68" s="7">
        <f t="shared" si="75"/>
        <v>3292.7968419712743</v>
      </c>
      <c r="AM68" s="7">
        <f t="shared" si="75"/>
        <v>1830.8281519063239</v>
      </c>
      <c r="AN68" s="7">
        <f t="shared" si="75"/>
        <v>1058.5632142107929</v>
      </c>
      <c r="AO68" s="7">
        <f t="shared" si="75"/>
        <v>2130.9858011242877</v>
      </c>
      <c r="AP68" s="7">
        <f t="shared" ref="AP68:BU68" si="76" xml:space="preserve"> INDEX(AP65:AP67, $F64)</f>
        <v>3016.6066639340002</v>
      </c>
      <c r="AQ68" s="7">
        <f t="shared" si="76"/>
        <v>1893.2565438185015</v>
      </c>
      <c r="AR68" s="7">
        <f t="shared" si="76"/>
        <v>1123.1703137594754</v>
      </c>
      <c r="AS68" s="7">
        <f t="shared" si="76"/>
        <v>2200.5020203413137</v>
      </c>
      <c r="AT68" s="7">
        <f t="shared" si="76"/>
        <v>3079.6510483606276</v>
      </c>
      <c r="AU68" s="7">
        <f t="shared" si="76"/>
        <v>1964.0311964665609</v>
      </c>
      <c r="AV68" s="7">
        <f t="shared" si="76"/>
        <v>1197.5126292141554</v>
      </c>
      <c r="AW68" s="7">
        <f t="shared" si="76"/>
        <v>2272.608125051865</v>
      </c>
      <c r="AX68" s="7">
        <f t="shared" si="76"/>
        <v>3150.6103027934796</v>
      </c>
      <c r="AY68" s="7">
        <f t="shared" si="76"/>
        <v>2042.5763183677923</v>
      </c>
      <c r="AZ68" s="7">
        <f t="shared" si="76"/>
        <v>1279.4194472800671</v>
      </c>
      <c r="BA68" s="7">
        <f t="shared" si="76"/>
        <v>2.2104889770465285E-12</v>
      </c>
      <c r="BB68" s="7">
        <f t="shared" si="76"/>
        <v>2.2686742290210937E-12</v>
      </c>
      <c r="BC68" s="7">
        <f t="shared" si="76"/>
        <v>2.3034605671994173E-12</v>
      </c>
      <c r="BD68" s="7">
        <f t="shared" si="76"/>
        <v>2.3133587709410783E-12</v>
      </c>
      <c r="BE68" s="7">
        <f t="shared" si="76"/>
        <v>2.3484447123003513E-12</v>
      </c>
      <c r="BF68" s="7">
        <f t="shared" si="76"/>
        <v>2.41026128263951E-12</v>
      </c>
      <c r="BG68" s="7">
        <f t="shared" si="76"/>
        <v>2.4472186223066492E-12</v>
      </c>
      <c r="BH68" s="7">
        <f t="shared" si="76"/>
        <v>2.4307264968084953E-12</v>
      </c>
      <c r="BI68" s="7">
        <f t="shared" si="76"/>
        <v>2.4946005875301855E-12</v>
      </c>
      <c r="BJ68" s="7">
        <f t="shared" si="76"/>
        <v>2.5602643231418776E-12</v>
      </c>
      <c r="BK68" s="7">
        <f t="shared" si="76"/>
        <v>2.5995217094300528E-12</v>
      </c>
      <c r="BL68" s="7">
        <f t="shared" si="76"/>
        <v>2.5820031935621546E-12</v>
      </c>
      <c r="BM68" s="7">
        <f t="shared" si="76"/>
        <v>2.6498524997040934E-12</v>
      </c>
      <c r="BN68" s="7">
        <f t="shared" si="76"/>
        <v>2.7196028296047297E-12</v>
      </c>
      <c r="BO68" s="7">
        <f t="shared" si="76"/>
        <v>2.7613034063253357E-12</v>
      </c>
      <c r="BP68" s="7">
        <f t="shared" si="76"/>
        <v>2.7426946225000996E-12</v>
      </c>
      <c r="BQ68" s="7">
        <f t="shared" si="76"/>
        <v>2.8147665423024634E-12</v>
      </c>
      <c r="BR68" s="7">
        <f t="shared" si="76"/>
        <v>2.8888577964159635E-12</v>
      </c>
      <c r="BS68" s="7">
        <f t="shared" si="76"/>
        <v>2.933153615961008E-12</v>
      </c>
      <c r="BT68" s="7">
        <f t="shared" si="76"/>
        <v>2.9457576746151013E-12</v>
      </c>
      <c r="BU68" s="7">
        <f t="shared" si="76"/>
        <v>2.9904349993467639E-12</v>
      </c>
      <c r="BV68" s="7">
        <f t="shared" ref="BV68:DA68" si="77" xml:space="preserve"> INDEX(BV65:BV67, $F64)</f>
        <v>3.0691502590731594E-12</v>
      </c>
      <c r="BW68" s="7">
        <f t="shared" si="77"/>
        <v>3.1162105630456145E-12</v>
      </c>
      <c r="BX68" s="7">
        <f t="shared" si="77"/>
        <v>3.0952100135990024E-12</v>
      </c>
      <c r="BY68" s="7">
        <f t="shared" si="77"/>
        <v>3.1765452545119099E-12</v>
      </c>
      <c r="BZ68" s="7">
        <f t="shared" si="77"/>
        <v>3.2601593724566815E-12</v>
      </c>
      <c r="CA68" s="7">
        <f t="shared" si="77"/>
        <v>3.3101484828343503E-12</v>
      </c>
      <c r="CB68" s="7">
        <f t="shared" si="77"/>
        <v>3.2878409604500316E-12</v>
      </c>
      <c r="CC68" s="7">
        <f t="shared" si="77"/>
        <v>3.3742381145774129E-12</v>
      </c>
      <c r="CD68" s="7">
        <f t="shared" si="77"/>
        <v>3.4630559720548974E-12</v>
      </c>
      <c r="CE68" s="7">
        <f t="shared" si="77"/>
        <v>3.516156163626406E-12</v>
      </c>
      <c r="CF68" s="7">
        <f t="shared" si="77"/>
        <v>3.4924603286106628E-12</v>
      </c>
      <c r="CG68" s="7">
        <f t="shared" si="77"/>
        <v>3.584234425023599E-12</v>
      </c>
      <c r="CH68" s="7">
        <f t="shared" si="77"/>
        <v>3.6785798776910704E-12</v>
      </c>
      <c r="CI68" s="7">
        <f t="shared" si="77"/>
        <v>3.734984769149E-12</v>
      </c>
      <c r="CJ68" s="7">
        <f t="shared" si="77"/>
        <v>3.7510343776135314E-12</v>
      </c>
      <c r="CK68" s="7">
        <f t="shared" si="77"/>
        <v>3.8079250656740034E-12</v>
      </c>
      <c r="CL68" s="7">
        <f t="shared" si="77"/>
        <v>3.9081585804063606E-12</v>
      </c>
      <c r="CM68" s="7">
        <f t="shared" si="77"/>
        <v>3.9680836786392577E-12</v>
      </c>
      <c r="CN68" s="7">
        <f t="shared" si="77"/>
        <v>3.9413422451527749E-12</v>
      </c>
      <c r="CO68" s="7">
        <f t="shared" si="77"/>
        <v>4.0449119608170674E-12</v>
      </c>
      <c r="CP68" s="7">
        <f t="shared" si="77"/>
        <v>4.1513835262032639E-12</v>
      </c>
      <c r="CQ68" s="7">
        <f t="shared" si="77"/>
        <v>4.2150380736050466E-12</v>
      </c>
      <c r="CR68" s="7">
        <f t="shared" si="77"/>
        <v>4.1866323822394476E-12</v>
      </c>
      <c r="CS68" s="7">
        <f t="shared" si="77"/>
        <v>4.2966477776171851E-12</v>
      </c>
      <c r="CT68" s="7">
        <f t="shared" si="77"/>
        <v>4.40974561985146E-12</v>
      </c>
      <c r="CU68" s="7">
        <f t="shared" si="77"/>
        <v>4.4773617193558494E-12</v>
      </c>
      <c r="CV68" s="7">
        <f t="shared" si="77"/>
        <v>4.4471881947254072E-12</v>
      </c>
      <c r="CW68" s="7">
        <f t="shared" si="77"/>
        <v>4.5640504178423589E-12</v>
      </c>
      <c r="CX68" s="7">
        <f t="shared" si="77"/>
        <v>4.684186924445345E-12</v>
      </c>
      <c r="CY68" s="7">
        <f t="shared" si="77"/>
        <v>4.7560111239535062E-12</v>
      </c>
      <c r="CZ68" s="7">
        <f t="shared" si="77"/>
        <v>4.7764481862470173E-12</v>
      </c>
      <c r="DA68" s="7">
        <f t="shared" si="77"/>
        <v>4.8488909837384306E-12</v>
      </c>
      <c r="DB68" s="7">
        <f t="shared" ref="DB68:EA68" si="78" xml:space="preserve"> INDEX(DB65:DB67, $F64)</f>
        <v>4.976525161793904E-12</v>
      </c>
      <c r="DC68" s="7">
        <f t="shared" si="78"/>
        <v>5.05283188094141E-12</v>
      </c>
      <c r="DD68" s="7">
        <f t="shared" si="78"/>
        <v>5.0187801878307178E-12</v>
      </c>
      <c r="DE68" s="7">
        <f t="shared" si="78"/>
        <v>5.1506625783220471E-12</v>
      </c>
      <c r="DF68" s="7">
        <f t="shared" si="78"/>
        <v>5.2862400921968543E-12</v>
      </c>
      <c r="DG68" s="7">
        <f t="shared" si="78"/>
        <v>5.3672957736105397E-12</v>
      </c>
      <c r="DH68" s="7">
        <f t="shared" si="78"/>
        <v>5.3311248673101203E-12</v>
      </c>
      <c r="DI68" s="7">
        <f t="shared" si="78"/>
        <v>5.4712149818788809E-12</v>
      </c>
      <c r="DJ68" s="7">
        <f t="shared" si="78"/>
        <v>5.6152301864934656E-12</v>
      </c>
      <c r="DK68" s="7">
        <f t="shared" si="78"/>
        <v>5.7013303826863659E-12</v>
      </c>
      <c r="DL68" s="7">
        <f t="shared" si="78"/>
        <v>5.662908373585652E-12</v>
      </c>
      <c r="DM68" s="7">
        <f t="shared" si="78"/>
        <v>5.8117170214026534E-12</v>
      </c>
      <c r="DN68" s="7">
        <f t="shared" si="78"/>
        <v>5.9646950379440435E-12</v>
      </c>
      <c r="DO68" s="7">
        <f t="shared" si="78"/>
        <v>6.0561536951925191E-12</v>
      </c>
      <c r="DP68" s="7">
        <f t="shared" si="78"/>
        <v>6.0821776020131654E-12</v>
      </c>
      <c r="DQ68" s="7">
        <f t="shared" si="78"/>
        <v>6.1744239623103645E-12</v>
      </c>
      <c r="DR68" s="7">
        <f t="shared" si="78"/>
        <v>6.3369492758384315E-12</v>
      </c>
      <c r="DS68" s="7">
        <f t="shared" si="78"/>
        <v>6.4341158314012875E-12</v>
      </c>
      <c r="DT68" s="7">
        <f t="shared" si="78"/>
        <v>6.3907554855809744E-12</v>
      </c>
      <c r="DU68" s="7">
        <f t="shared" si="78"/>
        <v>6.5586903380631856E-12</v>
      </c>
      <c r="DV68" s="7">
        <f t="shared" si="78"/>
        <v>6.7313304434453178E-12</v>
      </c>
      <c r="DW68" s="7">
        <f t="shared" si="78"/>
        <v>6.8345441769114796E-12</v>
      </c>
      <c r="DX68" s="7">
        <f t="shared" si="78"/>
        <v>6.7884852922409889E-12</v>
      </c>
      <c r="DY68" s="7">
        <f t="shared" si="78"/>
        <v>6.9668716001982114E-12</v>
      </c>
      <c r="DZ68" s="7">
        <f t="shared" si="78"/>
        <v>7.1502559933081912E-12</v>
      </c>
      <c r="EA68" s="7">
        <f t="shared" si="78"/>
        <v>7.2598932518722505E-12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-77067.577924494617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-1318.9671785988162</v>
      </c>
      <c r="N69" s="159">
        <f t="shared" si="79"/>
        <v>-2807.325613544067</v>
      </c>
      <c r="O69" s="159">
        <f t="shared" si="79"/>
        <v>-1279.136753057704</v>
      </c>
      <c r="P69" s="159">
        <f t="shared" si="79"/>
        <v>-499.15976145698232</v>
      </c>
      <c r="Q69" s="159">
        <f t="shared" si="79"/>
        <v>-1919.627122853293</v>
      </c>
      <c r="R69" s="159">
        <f t="shared" si="79"/>
        <v>-2879.9928130068593</v>
      </c>
      <c r="S69" s="159">
        <f t="shared" si="79"/>
        <v>-1360.7248286243907</v>
      </c>
      <c r="T69" s="159">
        <f t="shared" si="79"/>
        <v>-583.89277675632684</v>
      </c>
      <c r="U69" s="159">
        <f t="shared" si="79"/>
        <v>-1999.5489757599798</v>
      </c>
      <c r="V69" s="159">
        <f t="shared" si="79"/>
        <v>-2957.5368970634013</v>
      </c>
      <c r="W69" s="159">
        <f t="shared" si="79"/>
        <v>-1447.225518248064</v>
      </c>
      <c r="X69" s="159">
        <f t="shared" si="79"/>
        <v>-669.50898835016801</v>
      </c>
      <c r="Y69" s="159">
        <f t="shared" si="79"/>
        <v>-2078.7367175846161</v>
      </c>
      <c r="Z69" s="159">
        <f t="shared" si="79"/>
        <v>-3040.1073441772346</v>
      </c>
      <c r="AA69" s="159">
        <f t="shared" si="79"/>
        <v>-1538.7907824314855</v>
      </c>
      <c r="AB69" s="159">
        <f t="shared" si="79"/>
        <v>-768.08453374983617</v>
      </c>
      <c r="AC69" s="159">
        <f t="shared" si="79"/>
        <v>-2174.6080462018058</v>
      </c>
      <c r="AD69" s="159">
        <f t="shared" si="79"/>
        <v>-3128.3104481666874</v>
      </c>
      <c r="AE69" s="159">
        <f t="shared" si="79"/>
        <v>-1636.0364005034291</v>
      </c>
      <c r="AF69" s="159">
        <f t="shared" si="79"/>
        <v>-868.30593552716243</v>
      </c>
      <c r="AG69" s="159">
        <f t="shared" si="79"/>
        <v>-2270.5275950384889</v>
      </c>
      <c r="AH69" s="159">
        <f t="shared" si="79"/>
        <v>-3222.3426458622362</v>
      </c>
      <c r="AI69" s="159">
        <f t="shared" si="79"/>
        <v>-1739.1620093035272</v>
      </c>
      <c r="AJ69" s="159">
        <f t="shared" si="79"/>
        <v>-974.34658119629864</v>
      </c>
      <c r="AK69" s="159">
        <f t="shared" si="79"/>
        <v>-2372.4530388312496</v>
      </c>
      <c r="AL69" s="159">
        <f t="shared" si="79"/>
        <v>-3292.7968419712743</v>
      </c>
      <c r="AM69" s="159">
        <f t="shared" si="79"/>
        <v>-1830.8281519063239</v>
      </c>
      <c r="AN69" s="159">
        <f t="shared" si="79"/>
        <v>-1058.5632142107929</v>
      </c>
      <c r="AO69" s="159">
        <f t="shared" si="79"/>
        <v>-2130.9858011242877</v>
      </c>
      <c r="AP69" s="159">
        <f t="shared" si="79"/>
        <v>-3016.6066639340002</v>
      </c>
      <c r="AQ69" s="159">
        <f t="shared" si="79"/>
        <v>-1893.2565438185015</v>
      </c>
      <c r="AR69" s="159">
        <f t="shared" si="79"/>
        <v>-1123.1703137594754</v>
      </c>
      <c r="AS69" s="159">
        <f t="shared" si="79"/>
        <v>-2200.5020203413137</v>
      </c>
      <c r="AT69" s="159">
        <f t="shared" si="79"/>
        <v>-3079.6510483606276</v>
      </c>
      <c r="AU69" s="159">
        <f t="shared" si="79"/>
        <v>-1964.0311964665609</v>
      </c>
      <c r="AV69" s="159">
        <f t="shared" si="79"/>
        <v>-1197.5126292141554</v>
      </c>
      <c r="AW69" s="159">
        <f t="shared" si="79"/>
        <v>-2272.608125051865</v>
      </c>
      <c r="AX69" s="159">
        <f t="shared" si="79"/>
        <v>-3150.6103027934796</v>
      </c>
      <c r="AY69" s="159">
        <f t="shared" si="79"/>
        <v>-2042.5763183677923</v>
      </c>
      <c r="AZ69" s="159">
        <f t="shared" si="79"/>
        <v>-1279.4194472800671</v>
      </c>
      <c r="BA69" s="159">
        <f t="shared" si="79"/>
        <v>-2.2104889770465285E-12</v>
      </c>
      <c r="BB69" s="159">
        <f t="shared" si="79"/>
        <v>-2.2686742290210937E-12</v>
      </c>
      <c r="BC69" s="159">
        <f t="shared" si="79"/>
        <v>-2.3034605671994173E-12</v>
      </c>
      <c r="BD69" s="159">
        <f t="shared" si="79"/>
        <v>-2.3133587709410783E-12</v>
      </c>
      <c r="BE69" s="159">
        <f t="shared" si="79"/>
        <v>-2.3484447123003513E-12</v>
      </c>
      <c r="BF69" s="159">
        <f t="shared" si="79"/>
        <v>-2.41026128263951E-12</v>
      </c>
      <c r="BG69" s="159">
        <f t="shared" si="79"/>
        <v>-2.4472186223066492E-12</v>
      </c>
      <c r="BH69" s="159">
        <f t="shared" si="79"/>
        <v>-2.4307264968084953E-12</v>
      </c>
      <c r="BI69" s="159">
        <f t="shared" si="79"/>
        <v>-2.4946005875301855E-12</v>
      </c>
      <c r="BJ69" s="159">
        <f t="shared" si="79"/>
        <v>-2.5602643231418776E-12</v>
      </c>
      <c r="BK69" s="159">
        <f t="shared" si="79"/>
        <v>-2.5995217094300528E-12</v>
      </c>
      <c r="BL69" s="159">
        <f t="shared" si="79"/>
        <v>-2.5820031935621546E-12</v>
      </c>
      <c r="BM69" s="159">
        <f t="shared" si="79"/>
        <v>-2.6498524997040934E-12</v>
      </c>
      <c r="BN69" s="159">
        <f t="shared" si="79"/>
        <v>-2.7196028296047297E-12</v>
      </c>
      <c r="BO69" s="159">
        <f t="shared" si="79"/>
        <v>-2.7613034063253357E-12</v>
      </c>
      <c r="BP69" s="159">
        <f t="shared" si="79"/>
        <v>-2.7426946225000996E-12</v>
      </c>
      <c r="BQ69" s="159">
        <f t="shared" si="79"/>
        <v>-2.8147665423024634E-12</v>
      </c>
      <c r="BR69" s="159">
        <f t="shared" si="79"/>
        <v>-2.8888577964159635E-12</v>
      </c>
      <c r="BS69" s="159">
        <f t="shared" si="79"/>
        <v>-2.933153615961008E-12</v>
      </c>
      <c r="BT69" s="159">
        <f t="shared" si="79"/>
        <v>-2.9457576746151013E-12</v>
      </c>
      <c r="BU69" s="159">
        <f t="shared" si="79"/>
        <v>-2.9904349993467639E-12</v>
      </c>
      <c r="BV69" s="159">
        <f t="shared" ref="BV69:EA69" si="80" xml:space="preserve"> -1 * BV68</f>
        <v>-3.0691502590731594E-12</v>
      </c>
      <c r="BW69" s="159">
        <f t="shared" si="80"/>
        <v>-3.1162105630456145E-12</v>
      </c>
      <c r="BX69" s="159">
        <f t="shared" si="80"/>
        <v>-3.0952100135990024E-12</v>
      </c>
      <c r="BY69" s="159">
        <f t="shared" si="80"/>
        <v>-3.1765452545119099E-12</v>
      </c>
      <c r="BZ69" s="159">
        <f t="shared" si="80"/>
        <v>-3.2601593724566815E-12</v>
      </c>
      <c r="CA69" s="159">
        <f t="shared" si="80"/>
        <v>-3.3101484828343503E-12</v>
      </c>
      <c r="CB69" s="159">
        <f t="shared" si="80"/>
        <v>-3.2878409604500316E-12</v>
      </c>
      <c r="CC69" s="159">
        <f t="shared" si="80"/>
        <v>-3.3742381145774129E-12</v>
      </c>
      <c r="CD69" s="159">
        <f t="shared" si="80"/>
        <v>-3.4630559720548974E-12</v>
      </c>
      <c r="CE69" s="159">
        <f t="shared" si="80"/>
        <v>-3.516156163626406E-12</v>
      </c>
      <c r="CF69" s="159">
        <f t="shared" si="80"/>
        <v>-3.4924603286106628E-12</v>
      </c>
      <c r="CG69" s="159">
        <f t="shared" si="80"/>
        <v>-3.584234425023599E-12</v>
      </c>
      <c r="CH69" s="159">
        <f t="shared" si="80"/>
        <v>-3.6785798776910704E-12</v>
      </c>
      <c r="CI69" s="159">
        <f t="shared" si="80"/>
        <v>-3.734984769149E-12</v>
      </c>
      <c r="CJ69" s="159">
        <f t="shared" si="80"/>
        <v>-3.7510343776135314E-12</v>
      </c>
      <c r="CK69" s="159">
        <f t="shared" si="80"/>
        <v>-3.8079250656740034E-12</v>
      </c>
      <c r="CL69" s="159">
        <f t="shared" si="80"/>
        <v>-3.9081585804063606E-12</v>
      </c>
      <c r="CM69" s="159">
        <f t="shared" si="80"/>
        <v>-3.9680836786392577E-12</v>
      </c>
      <c r="CN69" s="159">
        <f t="shared" si="80"/>
        <v>-3.9413422451527749E-12</v>
      </c>
      <c r="CO69" s="159">
        <f t="shared" si="80"/>
        <v>-4.0449119608170674E-12</v>
      </c>
      <c r="CP69" s="159">
        <f t="shared" si="80"/>
        <v>-4.1513835262032639E-12</v>
      </c>
      <c r="CQ69" s="159">
        <f t="shared" si="80"/>
        <v>-4.2150380736050466E-12</v>
      </c>
      <c r="CR69" s="159">
        <f t="shared" si="80"/>
        <v>-4.1866323822394476E-12</v>
      </c>
      <c r="CS69" s="159">
        <f t="shared" si="80"/>
        <v>-4.2966477776171851E-12</v>
      </c>
      <c r="CT69" s="159">
        <f t="shared" si="80"/>
        <v>-4.40974561985146E-12</v>
      </c>
      <c r="CU69" s="159">
        <f t="shared" si="80"/>
        <v>-4.4773617193558494E-12</v>
      </c>
      <c r="CV69" s="159">
        <f t="shared" si="80"/>
        <v>-4.4471881947254072E-12</v>
      </c>
      <c r="CW69" s="159">
        <f t="shared" si="80"/>
        <v>-4.5640504178423589E-12</v>
      </c>
      <c r="CX69" s="159">
        <f t="shared" si="80"/>
        <v>-4.684186924445345E-12</v>
      </c>
      <c r="CY69" s="159">
        <f t="shared" si="80"/>
        <v>-4.7560111239535062E-12</v>
      </c>
      <c r="CZ69" s="159">
        <f t="shared" si="80"/>
        <v>-4.7764481862470173E-12</v>
      </c>
      <c r="DA69" s="159">
        <f t="shared" si="80"/>
        <v>-4.8488909837384306E-12</v>
      </c>
      <c r="DB69" s="159">
        <f t="shared" si="80"/>
        <v>-4.976525161793904E-12</v>
      </c>
      <c r="DC69" s="159">
        <f t="shared" si="80"/>
        <v>-5.05283188094141E-12</v>
      </c>
      <c r="DD69" s="159">
        <f t="shared" si="80"/>
        <v>-5.0187801878307178E-12</v>
      </c>
      <c r="DE69" s="159">
        <f t="shared" si="80"/>
        <v>-5.1506625783220471E-12</v>
      </c>
      <c r="DF69" s="159">
        <f t="shared" si="80"/>
        <v>-5.2862400921968543E-12</v>
      </c>
      <c r="DG69" s="159">
        <f t="shared" si="80"/>
        <v>-5.3672957736105397E-12</v>
      </c>
      <c r="DH69" s="159">
        <f t="shared" si="80"/>
        <v>-5.3311248673101203E-12</v>
      </c>
      <c r="DI69" s="159">
        <f t="shared" si="80"/>
        <v>-5.4712149818788809E-12</v>
      </c>
      <c r="DJ69" s="159">
        <f t="shared" si="80"/>
        <v>-5.6152301864934656E-12</v>
      </c>
      <c r="DK69" s="159">
        <f t="shared" si="80"/>
        <v>-5.7013303826863659E-12</v>
      </c>
      <c r="DL69" s="159">
        <f t="shared" si="80"/>
        <v>-5.662908373585652E-12</v>
      </c>
      <c r="DM69" s="159">
        <f t="shared" si="80"/>
        <v>-5.8117170214026534E-12</v>
      </c>
      <c r="DN69" s="159">
        <f t="shared" si="80"/>
        <v>-5.9646950379440435E-12</v>
      </c>
      <c r="DO69" s="159">
        <f t="shared" si="80"/>
        <v>-6.0561536951925191E-12</v>
      </c>
      <c r="DP69" s="159">
        <f t="shared" si="80"/>
        <v>-6.0821776020131654E-12</v>
      </c>
      <c r="DQ69" s="159">
        <f t="shared" si="80"/>
        <v>-6.1744239623103645E-12</v>
      </c>
      <c r="DR69" s="159">
        <f t="shared" si="80"/>
        <v>-6.3369492758384315E-12</v>
      </c>
      <c r="DS69" s="159">
        <f t="shared" si="80"/>
        <v>-6.4341158314012875E-12</v>
      </c>
      <c r="DT69" s="159">
        <f t="shared" si="80"/>
        <v>-6.3907554855809744E-12</v>
      </c>
      <c r="DU69" s="159">
        <f t="shared" si="80"/>
        <v>-6.5586903380631856E-12</v>
      </c>
      <c r="DV69" s="159">
        <f t="shared" si="80"/>
        <v>-6.7313304434453178E-12</v>
      </c>
      <c r="DW69" s="159">
        <f t="shared" si="80"/>
        <v>-6.8345441769114796E-12</v>
      </c>
      <c r="DX69" s="159">
        <f t="shared" si="80"/>
        <v>-6.7884852922409889E-12</v>
      </c>
      <c r="DY69" s="159">
        <f t="shared" si="80"/>
        <v>-6.9668716001982114E-12</v>
      </c>
      <c r="DZ69" s="159">
        <f t="shared" si="80"/>
        <v>-7.1502559933081912E-12</v>
      </c>
      <c r="EA69" s="159">
        <f t="shared" si="80"/>
        <v>-7.2598932518722505E-12</v>
      </c>
    </row>
    <row r="70" spans="1:131" outlineLevel="1" x14ac:dyDescent="0.35"/>
    <row r="71" spans="1:131" outlineLevel="1" x14ac:dyDescent="0.35">
      <c r="B71" s="8" t="s">
        <v>250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270</v>
      </c>
      <c r="G77" s="7" t="s">
        <v>271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77067.577924494457</v>
      </c>
      <c r="N79" s="53">
        <f t="shared" si="85"/>
        <v>75748.610745895639</v>
      </c>
      <c r="O79" s="53">
        <f t="shared" si="85"/>
        <v>72941.285132351579</v>
      </c>
      <c r="P79" s="53">
        <f t="shared" si="85"/>
        <v>71662.148379293882</v>
      </c>
      <c r="Q79" s="53">
        <f t="shared" si="85"/>
        <v>71162.988617836905</v>
      </c>
      <c r="R79" s="53">
        <f t="shared" si="85"/>
        <v>69243.361494983619</v>
      </c>
      <c r="S79" s="53">
        <f t="shared" si="85"/>
        <v>66363.368681976761</v>
      </c>
      <c r="T79" s="53">
        <f t="shared" si="85"/>
        <v>65002.643853352369</v>
      </c>
      <c r="U79" s="53">
        <f t="shared" si="85"/>
        <v>64418.75107659604</v>
      </c>
      <c r="V79" s="53">
        <f t="shared" si="85"/>
        <v>62419.202100836061</v>
      </c>
      <c r="W79" s="53">
        <f t="shared" si="85"/>
        <v>59461.66520377266</v>
      </c>
      <c r="X79" s="53">
        <f t="shared" si="85"/>
        <v>58014.439685524594</v>
      </c>
      <c r="Y79" s="53">
        <f t="shared" si="85"/>
        <v>57344.930697174423</v>
      </c>
      <c r="Z79" s="53">
        <f t="shared" si="85"/>
        <v>55266.193979589807</v>
      </c>
      <c r="AA79" s="53">
        <f t="shared" si="85"/>
        <v>52226.086635412576</v>
      </c>
      <c r="AB79" s="53">
        <f t="shared" si="85"/>
        <v>50687.295852981093</v>
      </c>
      <c r="AC79" s="53">
        <f t="shared" si="85"/>
        <v>49919.211319231254</v>
      </c>
      <c r="AD79" s="53">
        <f t="shared" si="85"/>
        <v>47744.603273029446</v>
      </c>
      <c r="AE79" s="53">
        <f t="shared" si="85"/>
        <v>44616.292824862758</v>
      </c>
      <c r="AF79" s="53">
        <f t="shared" si="85"/>
        <v>42980.25642435933</v>
      </c>
      <c r="AG79" s="53">
        <f t="shared" si="85"/>
        <v>42111.950488832168</v>
      </c>
      <c r="AH79" s="53">
        <f t="shared" si="85"/>
        <v>39841.422893793679</v>
      </c>
      <c r="AI79" s="53">
        <f t="shared" si="85"/>
        <v>36619.080247931444</v>
      </c>
      <c r="AJ79" s="53">
        <f t="shared" si="85"/>
        <v>34879.918238627914</v>
      </c>
      <c r="AK79" s="53">
        <f t="shared" ref="AK79:BP79" si="86" xml:space="preserve"> AK$90</f>
        <v>33905.571657431617</v>
      </c>
      <c r="AL79" s="53">
        <f t="shared" si="86"/>
        <v>31533.118618600369</v>
      </c>
      <c r="AM79" s="53">
        <f t="shared" si="86"/>
        <v>28240.321776629095</v>
      </c>
      <c r="AN79" s="53">
        <f t="shared" si="86"/>
        <v>26409.493624722771</v>
      </c>
      <c r="AO79" s="53">
        <f t="shared" si="86"/>
        <v>25350.930410511977</v>
      </c>
      <c r="AP79" s="53">
        <f t="shared" si="86"/>
        <v>23219.94460938769</v>
      </c>
      <c r="AQ79" s="53">
        <f t="shared" si="86"/>
        <v>20203.337945453692</v>
      </c>
      <c r="AR79" s="53">
        <f t="shared" si="86"/>
        <v>18310.081401635191</v>
      </c>
      <c r="AS79" s="53">
        <f t="shared" si="86"/>
        <v>17186.911087875716</v>
      </c>
      <c r="AT79" s="53">
        <f t="shared" si="86"/>
        <v>14986.409067534403</v>
      </c>
      <c r="AU79" s="53">
        <f t="shared" si="86"/>
        <v>11906.758019173776</v>
      </c>
      <c r="AV79" s="53">
        <f t="shared" si="86"/>
        <v>9942.7268227072145</v>
      </c>
      <c r="AW79" s="53">
        <f t="shared" si="86"/>
        <v>8745.2141934930587</v>
      </c>
      <c r="AX79" s="53">
        <f t="shared" si="86"/>
        <v>6472.6060684411932</v>
      </c>
      <c r="AY79" s="53">
        <f t="shared" si="86"/>
        <v>3321.9957656477136</v>
      </c>
      <c r="AZ79" s="53">
        <f t="shared" si="86"/>
        <v>1279.4194472799213</v>
      </c>
      <c r="BA79" s="53">
        <f t="shared" si="86"/>
        <v>-1.4574652595911175E-10</v>
      </c>
      <c r="BB79" s="53">
        <f t="shared" si="86"/>
        <v>-1.4795701493615827E-10</v>
      </c>
      <c r="BC79" s="53">
        <f t="shared" si="86"/>
        <v>-1.5022568916517935E-10</v>
      </c>
      <c r="BD79" s="53">
        <f t="shared" si="86"/>
        <v>-1.5252914973237877E-10</v>
      </c>
      <c r="BE79" s="53">
        <f t="shared" si="86"/>
        <v>-1.5484250850331984E-10</v>
      </c>
      <c r="BF79" s="53">
        <f t="shared" si="86"/>
        <v>-1.5719095321562019E-10</v>
      </c>
      <c r="BG79" s="53">
        <f t="shared" si="86"/>
        <v>-1.596012144982597E-10</v>
      </c>
      <c r="BH79" s="53">
        <f t="shared" si="86"/>
        <v>-1.6204843312056635E-10</v>
      </c>
      <c r="BI79" s="53">
        <f t="shared" si="86"/>
        <v>-1.6447915961737485E-10</v>
      </c>
      <c r="BJ79" s="53">
        <f t="shared" si="86"/>
        <v>-1.6697376020490504E-10</v>
      </c>
      <c r="BK79" s="53">
        <f t="shared" si="86"/>
        <v>-1.695340245280469E-10</v>
      </c>
      <c r="BL79" s="53">
        <f t="shared" si="86"/>
        <v>-1.7213354623747696E-10</v>
      </c>
      <c r="BM79" s="53">
        <f t="shared" si="86"/>
        <v>-1.7471554943103911E-10</v>
      </c>
      <c r="BN79" s="53">
        <f t="shared" si="86"/>
        <v>-1.7736540193074322E-10</v>
      </c>
      <c r="BO79" s="53">
        <f t="shared" si="86"/>
        <v>-1.8008500476034794E-10</v>
      </c>
      <c r="BP79" s="53">
        <f t="shared" si="86"/>
        <v>-1.8284630816667328E-10</v>
      </c>
      <c r="BQ79" s="53">
        <f t="shared" ref="BQ79:CV79" si="87" xml:space="preserve"> BQ$90</f>
        <v>-1.8558900278917338E-10</v>
      </c>
      <c r="BR79" s="53">
        <f t="shared" si="87"/>
        <v>-1.8840376933147584E-10</v>
      </c>
      <c r="BS79" s="53">
        <f t="shared" si="87"/>
        <v>-1.9129262712789181E-10</v>
      </c>
      <c r="BT79" s="53">
        <f t="shared" si="87"/>
        <v>-1.9422578074385282E-10</v>
      </c>
      <c r="BU79" s="53">
        <f t="shared" si="87"/>
        <v>-1.9717153841846793E-10</v>
      </c>
      <c r="BV79" s="53">
        <f t="shared" si="87"/>
        <v>-2.001619734178147E-10</v>
      </c>
      <c r="BW79" s="53">
        <f t="shared" si="87"/>
        <v>-2.0323112367688785E-10</v>
      </c>
      <c r="BX79" s="53">
        <f t="shared" si="87"/>
        <v>-2.0634733423993347E-10</v>
      </c>
      <c r="BY79" s="53">
        <f t="shared" si="87"/>
        <v>-2.0944254425353248E-10</v>
      </c>
      <c r="BZ79" s="53">
        <f t="shared" si="87"/>
        <v>-2.126190895080444E-10</v>
      </c>
      <c r="CA79" s="53">
        <f t="shared" si="87"/>
        <v>-2.1587924888050108E-10</v>
      </c>
      <c r="CB79" s="53">
        <f t="shared" si="87"/>
        <v>-2.1918939736333542E-10</v>
      </c>
      <c r="CC79" s="53">
        <f t="shared" si="87"/>
        <v>-2.2247723832378544E-10</v>
      </c>
      <c r="CD79" s="53">
        <f t="shared" si="87"/>
        <v>-2.2585147643836284E-10</v>
      </c>
      <c r="CE79" s="53">
        <f t="shared" si="87"/>
        <v>-2.2931453241041775E-10</v>
      </c>
      <c r="CF79" s="53">
        <f t="shared" si="87"/>
        <v>-2.3283068857404416E-10</v>
      </c>
      <c r="CG79" s="53">
        <f t="shared" si="87"/>
        <v>-2.3632314890265485E-10</v>
      </c>
      <c r="CH79" s="53">
        <f t="shared" si="87"/>
        <v>-2.3990738332767845E-10</v>
      </c>
      <c r="CI79" s="53">
        <f t="shared" si="87"/>
        <v>-2.4358596320536952E-10</v>
      </c>
      <c r="CJ79" s="53">
        <f t="shared" si="87"/>
        <v>-2.4732094797451853E-10</v>
      </c>
      <c r="CK79" s="53">
        <f t="shared" si="87"/>
        <v>-2.5107198235213204E-10</v>
      </c>
      <c r="CL79" s="53">
        <f t="shared" si="87"/>
        <v>-2.5487990741780607E-10</v>
      </c>
      <c r="CM79" s="53">
        <f t="shared" si="87"/>
        <v>-2.5878806599821241E-10</v>
      </c>
      <c r="CN79" s="53">
        <f t="shared" si="87"/>
        <v>-2.6275614967685165E-10</v>
      </c>
      <c r="CO79" s="53">
        <f t="shared" si="87"/>
        <v>-2.6669749192200441E-10</v>
      </c>
      <c r="CP79" s="53">
        <f t="shared" si="87"/>
        <v>-2.707424038828215E-10</v>
      </c>
      <c r="CQ79" s="53">
        <f t="shared" si="87"/>
        <v>-2.7489378740902475E-10</v>
      </c>
      <c r="CR79" s="53">
        <f t="shared" si="87"/>
        <v>-2.7910882548262982E-10</v>
      </c>
      <c r="CS79" s="53">
        <f t="shared" si="87"/>
        <v>-2.8329545786486929E-10</v>
      </c>
      <c r="CT79" s="53">
        <f t="shared" si="87"/>
        <v>-2.8759210564248649E-10</v>
      </c>
      <c r="CU79" s="53">
        <f t="shared" si="87"/>
        <v>-2.9200185126233794E-10</v>
      </c>
      <c r="CV79" s="53">
        <f t="shared" si="87"/>
        <v>-2.9647921298169379E-10</v>
      </c>
      <c r="CW79" s="53">
        <f t="shared" ref="CW79:EA79" si="88" xml:space="preserve"> CW$90</f>
        <v>-3.0092640117641922E-10</v>
      </c>
      <c r="CX79" s="53">
        <f t="shared" si="88"/>
        <v>-3.0549045159426158E-10</v>
      </c>
      <c r="CY79" s="53">
        <f t="shared" si="88"/>
        <v>-3.101746385187069E-10</v>
      </c>
      <c r="CZ79" s="53">
        <f t="shared" si="88"/>
        <v>-3.1493064964266042E-10</v>
      </c>
      <c r="DA79" s="53">
        <f t="shared" si="88"/>
        <v>-3.1970709782890745E-10</v>
      </c>
      <c r="DB79" s="53">
        <f t="shared" si="88"/>
        <v>-3.2455598881264586E-10</v>
      </c>
      <c r="DC79" s="53">
        <f t="shared" si="88"/>
        <v>-3.2953251397443975E-10</v>
      </c>
      <c r="DD79" s="53">
        <f t="shared" si="88"/>
        <v>-3.3458534585538114E-10</v>
      </c>
      <c r="DE79" s="53">
        <f t="shared" si="88"/>
        <v>-3.3960412604321188E-10</v>
      </c>
      <c r="DF79" s="53">
        <f t="shared" si="88"/>
        <v>-3.4475478862153392E-10</v>
      </c>
      <c r="DG79" s="53">
        <f t="shared" si="88"/>
        <v>-3.5004102871373079E-10</v>
      </c>
      <c r="DH79" s="53">
        <f t="shared" si="88"/>
        <v>-3.5540832448734132E-10</v>
      </c>
      <c r="DI79" s="53">
        <f t="shared" si="88"/>
        <v>-3.6073944935465144E-10</v>
      </c>
      <c r="DJ79" s="53">
        <f t="shared" si="88"/>
        <v>-3.6621066433653031E-10</v>
      </c>
      <c r="DK79" s="53">
        <f t="shared" si="88"/>
        <v>-3.7182589452302379E-10</v>
      </c>
      <c r="DL79" s="53">
        <f t="shared" si="88"/>
        <v>-3.7752722490571013E-10</v>
      </c>
      <c r="DM79" s="53">
        <f t="shared" si="88"/>
        <v>-3.8319013327929577E-10</v>
      </c>
      <c r="DN79" s="53">
        <f t="shared" si="88"/>
        <v>-3.8900185030069842E-10</v>
      </c>
      <c r="DO79" s="53">
        <f t="shared" si="88"/>
        <v>-3.9496654533864247E-10</v>
      </c>
      <c r="DP79" s="53">
        <f t="shared" si="88"/>
        <v>-4.0102269903383501E-10</v>
      </c>
      <c r="DQ79" s="53">
        <f t="shared" si="88"/>
        <v>-4.0710487663584817E-10</v>
      </c>
      <c r="DR79" s="53">
        <f t="shared" si="88"/>
        <v>-4.1327930059815852E-10</v>
      </c>
      <c r="DS79" s="53">
        <f t="shared" si="88"/>
        <v>-4.1961624987399696E-10</v>
      </c>
      <c r="DT79" s="53">
        <f t="shared" si="88"/>
        <v>-4.2605036570539824E-10</v>
      </c>
      <c r="DU79" s="53">
        <f t="shared" si="88"/>
        <v>-4.3244112119097923E-10</v>
      </c>
      <c r="DV79" s="53">
        <f t="shared" si="88"/>
        <v>-4.389998115290424E-10</v>
      </c>
      <c r="DW79" s="53">
        <f t="shared" si="88"/>
        <v>-4.4573114197248774E-10</v>
      </c>
      <c r="DX79" s="53">
        <f t="shared" si="88"/>
        <v>-4.5256568614939923E-10</v>
      </c>
      <c r="DY79" s="53">
        <f t="shared" si="88"/>
        <v>-4.5935417144164024E-10</v>
      </c>
      <c r="DZ79" s="53">
        <f t="shared" si="88"/>
        <v>-4.663210430418385E-10</v>
      </c>
      <c r="EA79" s="53">
        <f t="shared" si="88"/>
        <v>-4.7347129903514667E-10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272</v>
      </c>
      <c r="F81" s="159"/>
      <c r="G81" s="159" t="str">
        <f xml:space="preserve"> SMU</f>
        <v>$ 000s</v>
      </c>
      <c r="H81" s="159">
        <f xml:space="preserve"> SUM(J81:EA81)</f>
        <v>25094.10344449769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si="93"/>
        <v>1168.8582651881661</v>
      </c>
      <c r="N81" s="159">
        <f t="shared" si="93"/>
        <v>1161.4786981037334</v>
      </c>
      <c r="O81" s="159">
        <f t="shared" si="93"/>
        <v>1118.4330386960578</v>
      </c>
      <c r="P81" s="159">
        <f t="shared" si="93"/>
        <v>1074.9322256894084</v>
      </c>
      <c r="Q81" s="159">
        <f t="shared" si="93"/>
        <v>1079.3053273705266</v>
      </c>
      <c r="R81" s="159">
        <f t="shared" si="93"/>
        <v>1061.7315429230823</v>
      </c>
      <c r="S81" s="159">
        <f t="shared" si="93"/>
        <v>1017.5716531236438</v>
      </c>
      <c r="T81" s="159">
        <f t="shared" si="93"/>
        <v>975.03965780028557</v>
      </c>
      <c r="U81" s="159">
        <f t="shared" si="93"/>
        <v>977.01772466170678</v>
      </c>
      <c r="V81" s="159">
        <f t="shared" si="93"/>
        <v>957.09443221281981</v>
      </c>
      <c r="W81" s="159">
        <f t="shared" si="93"/>
        <v>911.74553312451428</v>
      </c>
      <c r="X81" s="159">
        <f t="shared" si="93"/>
        <v>879.88566856378975</v>
      </c>
      <c r="Y81" s="159">
        <f t="shared" si="93"/>
        <v>869.73144890714548</v>
      </c>
      <c r="Z81" s="159">
        <f t="shared" si="93"/>
        <v>847.41497435371048</v>
      </c>
      <c r="AA81" s="159">
        <f t="shared" si="93"/>
        <v>800.79999507632624</v>
      </c>
      <c r="AB81" s="159">
        <f t="shared" si="93"/>
        <v>760.30943779471647</v>
      </c>
      <c r="AC81" s="159">
        <f t="shared" si="93"/>
        <v>757.10803834167416</v>
      </c>
      <c r="AD81" s="159">
        <f t="shared" si="93"/>
        <v>732.08391685311835</v>
      </c>
      <c r="AE81" s="159">
        <f t="shared" si="93"/>
        <v>684.11648998122905</v>
      </c>
      <c r="AF81" s="159">
        <f t="shared" si="93"/>
        <v>644.70384636538995</v>
      </c>
      <c r="AG81" s="159">
        <f t="shared" si="93"/>
        <v>638.69791574728799</v>
      </c>
      <c r="AH81" s="159">
        <f t="shared" si="93"/>
        <v>610.9018177048365</v>
      </c>
      <c r="AI81" s="159">
        <f t="shared" si="93"/>
        <v>561.49256380161557</v>
      </c>
      <c r="AJ81" s="159">
        <f t="shared" si="93"/>
        <v>523.1987735794188</v>
      </c>
      <c r="AK81" s="159">
        <f t="shared" si="93"/>
        <v>514.23450347104631</v>
      </c>
      <c r="AL81" s="159">
        <f t="shared" si="93"/>
        <v>483.50781881853908</v>
      </c>
      <c r="AM81" s="159">
        <f t="shared" si="93"/>
        <v>433.01826724164619</v>
      </c>
      <c r="AN81" s="159">
        <f t="shared" si="93"/>
        <v>400.54398664162875</v>
      </c>
      <c r="AO81" s="159">
        <f t="shared" si="93"/>
        <v>384.48911122609837</v>
      </c>
      <c r="AP81" s="159">
        <f t="shared" ref="AP81:BU81" si="94" xml:space="preserve"> AP79 * AP80</f>
        <v>356.03915067727797</v>
      </c>
      <c r="AQ81" s="159">
        <f t="shared" si="94"/>
        <v>309.78451516362333</v>
      </c>
      <c r="AR81" s="159">
        <f t="shared" si="94"/>
        <v>274.6512210245279</v>
      </c>
      <c r="AS81" s="159">
        <f t="shared" si="94"/>
        <v>260.66815149944841</v>
      </c>
      <c r="AT81" s="159">
        <f t="shared" si="94"/>
        <v>229.79160570219423</v>
      </c>
      <c r="AU81" s="159">
        <f t="shared" si="94"/>
        <v>182.57028962733128</v>
      </c>
      <c r="AV81" s="159">
        <f t="shared" si="94"/>
        <v>149.14090234060822</v>
      </c>
      <c r="AW81" s="159">
        <f t="shared" si="94"/>
        <v>132.63574860131141</v>
      </c>
      <c r="AX81" s="159">
        <f t="shared" si="94"/>
        <v>99.246626382764973</v>
      </c>
      <c r="AY81" s="159">
        <f t="shared" si="94"/>
        <v>50.937268406598285</v>
      </c>
      <c r="AZ81" s="159">
        <f t="shared" si="94"/>
        <v>19.191291709198822</v>
      </c>
      <c r="BA81" s="159">
        <f t="shared" si="94"/>
        <v>-2.2104889770465285E-12</v>
      </c>
      <c r="BB81" s="159">
        <f t="shared" si="94"/>
        <v>-2.2686742290210937E-12</v>
      </c>
      <c r="BC81" s="159">
        <f t="shared" si="94"/>
        <v>-2.3034605671994173E-12</v>
      </c>
      <c r="BD81" s="159">
        <f t="shared" si="94"/>
        <v>-2.3133587709410783E-12</v>
      </c>
      <c r="BE81" s="159">
        <f t="shared" si="94"/>
        <v>-2.3484447123003513E-12</v>
      </c>
      <c r="BF81" s="159">
        <f t="shared" si="94"/>
        <v>-2.41026128263951E-12</v>
      </c>
      <c r="BG81" s="159">
        <f t="shared" si="94"/>
        <v>-2.4472186223066492E-12</v>
      </c>
      <c r="BH81" s="159">
        <f t="shared" si="94"/>
        <v>-2.4307264968084953E-12</v>
      </c>
      <c r="BI81" s="159">
        <f t="shared" si="94"/>
        <v>-2.4946005875301855E-12</v>
      </c>
      <c r="BJ81" s="159">
        <f t="shared" si="94"/>
        <v>-2.5602643231418776E-12</v>
      </c>
      <c r="BK81" s="159">
        <f t="shared" si="94"/>
        <v>-2.5995217094300528E-12</v>
      </c>
      <c r="BL81" s="159">
        <f t="shared" si="94"/>
        <v>-2.5820031935621546E-12</v>
      </c>
      <c r="BM81" s="159">
        <f t="shared" si="94"/>
        <v>-2.6498524997040934E-12</v>
      </c>
      <c r="BN81" s="159">
        <f t="shared" si="94"/>
        <v>-2.7196028296047297E-12</v>
      </c>
      <c r="BO81" s="159">
        <f t="shared" si="94"/>
        <v>-2.7613034063253357E-12</v>
      </c>
      <c r="BP81" s="159">
        <f t="shared" si="94"/>
        <v>-2.7426946225000996E-12</v>
      </c>
      <c r="BQ81" s="159">
        <f t="shared" si="94"/>
        <v>-2.8147665423024634E-12</v>
      </c>
      <c r="BR81" s="159">
        <f t="shared" si="94"/>
        <v>-2.8888577964159635E-12</v>
      </c>
      <c r="BS81" s="159">
        <f t="shared" si="94"/>
        <v>-2.933153615961008E-12</v>
      </c>
      <c r="BT81" s="159">
        <f t="shared" si="94"/>
        <v>-2.9457576746151013E-12</v>
      </c>
      <c r="BU81" s="159">
        <f t="shared" si="94"/>
        <v>-2.9904349993467639E-12</v>
      </c>
      <c r="BV81" s="159">
        <f t="shared" ref="BV81:DA81" si="95" xml:space="preserve"> BV79 * BV80</f>
        <v>-3.0691502590731594E-12</v>
      </c>
      <c r="BW81" s="159">
        <f t="shared" si="95"/>
        <v>-3.1162105630456145E-12</v>
      </c>
      <c r="BX81" s="159">
        <f t="shared" si="95"/>
        <v>-3.0952100135990024E-12</v>
      </c>
      <c r="BY81" s="159">
        <f t="shared" si="95"/>
        <v>-3.1765452545119099E-12</v>
      </c>
      <c r="BZ81" s="159">
        <f t="shared" si="95"/>
        <v>-3.2601593724566815E-12</v>
      </c>
      <c r="CA81" s="159">
        <f t="shared" si="95"/>
        <v>-3.3101484828343503E-12</v>
      </c>
      <c r="CB81" s="159">
        <f t="shared" si="95"/>
        <v>-3.2878409604500316E-12</v>
      </c>
      <c r="CC81" s="159">
        <f t="shared" si="95"/>
        <v>-3.3742381145774129E-12</v>
      </c>
      <c r="CD81" s="159">
        <f t="shared" si="95"/>
        <v>-3.4630559720548974E-12</v>
      </c>
      <c r="CE81" s="159">
        <f t="shared" si="95"/>
        <v>-3.516156163626406E-12</v>
      </c>
      <c r="CF81" s="159">
        <f t="shared" si="95"/>
        <v>-3.4924603286106628E-12</v>
      </c>
      <c r="CG81" s="159">
        <f t="shared" si="95"/>
        <v>-3.584234425023599E-12</v>
      </c>
      <c r="CH81" s="159">
        <f t="shared" si="95"/>
        <v>-3.6785798776910704E-12</v>
      </c>
      <c r="CI81" s="159">
        <f t="shared" si="95"/>
        <v>-3.734984769149E-12</v>
      </c>
      <c r="CJ81" s="159">
        <f t="shared" si="95"/>
        <v>-3.7510343776135314E-12</v>
      </c>
      <c r="CK81" s="159">
        <f t="shared" si="95"/>
        <v>-3.8079250656740034E-12</v>
      </c>
      <c r="CL81" s="159">
        <f t="shared" si="95"/>
        <v>-3.9081585804063606E-12</v>
      </c>
      <c r="CM81" s="159">
        <f t="shared" si="95"/>
        <v>-3.9680836786392577E-12</v>
      </c>
      <c r="CN81" s="159">
        <f t="shared" si="95"/>
        <v>-3.9413422451527749E-12</v>
      </c>
      <c r="CO81" s="159">
        <f t="shared" si="95"/>
        <v>-4.0449119608170674E-12</v>
      </c>
      <c r="CP81" s="159">
        <f t="shared" si="95"/>
        <v>-4.1513835262032639E-12</v>
      </c>
      <c r="CQ81" s="159">
        <f t="shared" si="95"/>
        <v>-4.2150380736050466E-12</v>
      </c>
      <c r="CR81" s="159">
        <f t="shared" si="95"/>
        <v>-4.1866323822394476E-12</v>
      </c>
      <c r="CS81" s="159">
        <f t="shared" si="95"/>
        <v>-4.2966477776171851E-12</v>
      </c>
      <c r="CT81" s="159">
        <f t="shared" si="95"/>
        <v>-4.40974561985146E-12</v>
      </c>
      <c r="CU81" s="159">
        <f t="shared" si="95"/>
        <v>-4.4773617193558494E-12</v>
      </c>
      <c r="CV81" s="159">
        <f t="shared" si="95"/>
        <v>-4.4471881947254072E-12</v>
      </c>
      <c r="CW81" s="159">
        <f t="shared" si="95"/>
        <v>-4.5640504178423589E-12</v>
      </c>
      <c r="CX81" s="159">
        <f t="shared" si="95"/>
        <v>-4.684186924445345E-12</v>
      </c>
      <c r="CY81" s="159">
        <f t="shared" si="95"/>
        <v>-4.7560111239535062E-12</v>
      </c>
      <c r="CZ81" s="159">
        <f t="shared" si="95"/>
        <v>-4.7764481862470173E-12</v>
      </c>
      <c r="DA81" s="159">
        <f t="shared" si="95"/>
        <v>-4.8488909837384306E-12</v>
      </c>
      <c r="DB81" s="159">
        <f t="shared" ref="DB81:EA81" si="96" xml:space="preserve"> DB79 * DB80</f>
        <v>-4.976525161793904E-12</v>
      </c>
      <c r="DC81" s="159">
        <f t="shared" si="96"/>
        <v>-5.05283188094141E-12</v>
      </c>
      <c r="DD81" s="159">
        <f t="shared" si="96"/>
        <v>-5.0187801878307178E-12</v>
      </c>
      <c r="DE81" s="159">
        <f t="shared" si="96"/>
        <v>-5.1506625783220471E-12</v>
      </c>
      <c r="DF81" s="159">
        <f t="shared" si="96"/>
        <v>-5.2862400921968543E-12</v>
      </c>
      <c r="DG81" s="159">
        <f t="shared" si="96"/>
        <v>-5.3672957736105397E-12</v>
      </c>
      <c r="DH81" s="159">
        <f t="shared" si="96"/>
        <v>-5.3311248673101203E-12</v>
      </c>
      <c r="DI81" s="159">
        <f t="shared" si="96"/>
        <v>-5.4712149818788809E-12</v>
      </c>
      <c r="DJ81" s="159">
        <f t="shared" si="96"/>
        <v>-5.6152301864934656E-12</v>
      </c>
      <c r="DK81" s="159">
        <f t="shared" si="96"/>
        <v>-5.7013303826863659E-12</v>
      </c>
      <c r="DL81" s="159">
        <f t="shared" si="96"/>
        <v>-5.662908373585652E-12</v>
      </c>
      <c r="DM81" s="159">
        <f t="shared" si="96"/>
        <v>-5.8117170214026534E-12</v>
      </c>
      <c r="DN81" s="159">
        <f t="shared" si="96"/>
        <v>-5.9646950379440435E-12</v>
      </c>
      <c r="DO81" s="159">
        <f t="shared" si="96"/>
        <v>-6.0561536951925191E-12</v>
      </c>
      <c r="DP81" s="159">
        <f t="shared" si="96"/>
        <v>-6.0821776020131654E-12</v>
      </c>
      <c r="DQ81" s="159">
        <f t="shared" si="96"/>
        <v>-6.1744239623103645E-12</v>
      </c>
      <c r="DR81" s="159">
        <f t="shared" si="96"/>
        <v>-6.3369492758384315E-12</v>
      </c>
      <c r="DS81" s="159">
        <f t="shared" si="96"/>
        <v>-6.4341158314012875E-12</v>
      </c>
      <c r="DT81" s="159">
        <f t="shared" si="96"/>
        <v>-6.3907554855809744E-12</v>
      </c>
      <c r="DU81" s="159">
        <f t="shared" si="96"/>
        <v>-6.5586903380631856E-12</v>
      </c>
      <c r="DV81" s="159">
        <f t="shared" si="96"/>
        <v>-6.7313304434453178E-12</v>
      </c>
      <c r="DW81" s="159">
        <f t="shared" si="96"/>
        <v>-6.8345441769114796E-12</v>
      </c>
      <c r="DX81" s="159">
        <f t="shared" si="96"/>
        <v>-6.7884852922409889E-12</v>
      </c>
      <c r="DY81" s="159">
        <f t="shared" si="96"/>
        <v>-6.9668716001982114E-12</v>
      </c>
      <c r="DZ81" s="159">
        <f t="shared" si="96"/>
        <v>-7.1502559933081912E-12</v>
      </c>
      <c r="EA81" s="159">
        <f t="shared" si="96"/>
        <v>-7.2598932518722505E-12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-25094.10344449769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-1168.8582651881661</v>
      </c>
      <c r="N82" s="159">
        <f t="shared" si="97"/>
        <v>-1161.4786981037334</v>
      </c>
      <c r="O82" s="159">
        <f t="shared" si="97"/>
        <v>-1118.4330386960578</v>
      </c>
      <c r="P82" s="159">
        <f t="shared" si="97"/>
        <v>-1074.9322256894084</v>
      </c>
      <c r="Q82" s="159">
        <f t="shared" si="97"/>
        <v>-1079.3053273705266</v>
      </c>
      <c r="R82" s="159">
        <f t="shared" si="97"/>
        <v>-1061.7315429230823</v>
      </c>
      <c r="S82" s="159">
        <f t="shared" si="97"/>
        <v>-1017.5716531236438</v>
      </c>
      <c r="T82" s="159">
        <f t="shared" si="97"/>
        <v>-975.03965780028557</v>
      </c>
      <c r="U82" s="159">
        <f t="shared" si="97"/>
        <v>-977.01772466170678</v>
      </c>
      <c r="V82" s="159">
        <f t="shared" si="97"/>
        <v>-957.09443221281981</v>
      </c>
      <c r="W82" s="159">
        <f t="shared" si="97"/>
        <v>-911.74553312451428</v>
      </c>
      <c r="X82" s="159">
        <f t="shared" si="97"/>
        <v>-879.88566856378975</v>
      </c>
      <c r="Y82" s="159">
        <f t="shared" si="97"/>
        <v>-869.73144890714548</v>
      </c>
      <c r="Z82" s="159">
        <f t="shared" si="97"/>
        <v>-847.41497435371048</v>
      </c>
      <c r="AA82" s="159">
        <f t="shared" si="97"/>
        <v>-800.79999507632624</v>
      </c>
      <c r="AB82" s="159">
        <f t="shared" si="97"/>
        <v>-760.30943779471647</v>
      </c>
      <c r="AC82" s="159">
        <f t="shared" si="97"/>
        <v>-757.10803834167416</v>
      </c>
      <c r="AD82" s="159">
        <f t="shared" si="97"/>
        <v>-732.08391685311835</v>
      </c>
      <c r="AE82" s="159">
        <f t="shared" si="97"/>
        <v>-684.11648998122905</v>
      </c>
      <c r="AF82" s="159">
        <f t="shared" si="97"/>
        <v>-644.70384636538995</v>
      </c>
      <c r="AG82" s="159">
        <f t="shared" si="97"/>
        <v>-638.69791574728799</v>
      </c>
      <c r="AH82" s="159">
        <f t="shared" si="97"/>
        <v>-610.9018177048365</v>
      </c>
      <c r="AI82" s="159">
        <f t="shared" si="97"/>
        <v>-561.49256380161557</v>
      </c>
      <c r="AJ82" s="159">
        <f t="shared" si="97"/>
        <v>-523.1987735794188</v>
      </c>
      <c r="AK82" s="159">
        <f t="shared" si="97"/>
        <v>-514.23450347104631</v>
      </c>
      <c r="AL82" s="159">
        <f t="shared" si="97"/>
        <v>-483.50781881853908</v>
      </c>
      <c r="AM82" s="159">
        <f t="shared" si="97"/>
        <v>-433.01826724164619</v>
      </c>
      <c r="AN82" s="159">
        <f t="shared" si="97"/>
        <v>-400.54398664162875</v>
      </c>
      <c r="AO82" s="159">
        <f t="shared" si="97"/>
        <v>-384.48911122609837</v>
      </c>
      <c r="AP82" s="159">
        <f t="shared" si="97"/>
        <v>-356.03915067727797</v>
      </c>
      <c r="AQ82" s="159">
        <f t="shared" si="97"/>
        <v>-309.78451516362333</v>
      </c>
      <c r="AR82" s="159">
        <f t="shared" si="97"/>
        <v>-274.6512210245279</v>
      </c>
      <c r="AS82" s="159">
        <f t="shared" si="97"/>
        <v>-260.66815149944841</v>
      </c>
      <c r="AT82" s="159">
        <f t="shared" si="97"/>
        <v>-229.79160570219423</v>
      </c>
      <c r="AU82" s="159">
        <f t="shared" si="97"/>
        <v>-182.57028962733128</v>
      </c>
      <c r="AV82" s="159">
        <f t="shared" si="97"/>
        <v>-149.14090234060822</v>
      </c>
      <c r="AW82" s="159">
        <f t="shared" si="97"/>
        <v>-132.63574860131141</v>
      </c>
      <c r="AX82" s="159">
        <f t="shared" si="97"/>
        <v>-99.246626382764973</v>
      </c>
      <c r="AY82" s="159">
        <f t="shared" si="97"/>
        <v>-50.937268406598285</v>
      </c>
      <c r="AZ82" s="159">
        <f t="shared" si="97"/>
        <v>-19.191291709198822</v>
      </c>
      <c r="BA82" s="159">
        <f t="shared" si="97"/>
        <v>2.2104889770465285E-12</v>
      </c>
      <c r="BB82" s="159">
        <f t="shared" si="97"/>
        <v>2.2686742290210937E-12</v>
      </c>
      <c r="BC82" s="159">
        <f t="shared" si="97"/>
        <v>2.3034605671994173E-12</v>
      </c>
      <c r="BD82" s="159">
        <f t="shared" si="97"/>
        <v>2.3133587709410783E-12</v>
      </c>
      <c r="BE82" s="159">
        <f t="shared" si="97"/>
        <v>2.3484447123003513E-12</v>
      </c>
      <c r="BF82" s="159">
        <f t="shared" si="97"/>
        <v>2.41026128263951E-12</v>
      </c>
      <c r="BG82" s="159">
        <f t="shared" si="97"/>
        <v>2.4472186223066492E-12</v>
      </c>
      <c r="BH82" s="159">
        <f t="shared" si="97"/>
        <v>2.4307264968084953E-12</v>
      </c>
      <c r="BI82" s="159">
        <f t="shared" si="97"/>
        <v>2.4946005875301855E-12</v>
      </c>
      <c r="BJ82" s="159">
        <f t="shared" si="97"/>
        <v>2.5602643231418776E-12</v>
      </c>
      <c r="BK82" s="159">
        <f t="shared" si="97"/>
        <v>2.5995217094300528E-12</v>
      </c>
      <c r="BL82" s="159">
        <f t="shared" si="97"/>
        <v>2.5820031935621546E-12</v>
      </c>
      <c r="BM82" s="159">
        <f t="shared" si="97"/>
        <v>2.6498524997040934E-12</v>
      </c>
      <c r="BN82" s="159">
        <f t="shared" si="97"/>
        <v>2.7196028296047297E-12</v>
      </c>
      <c r="BO82" s="159">
        <f t="shared" si="97"/>
        <v>2.7613034063253357E-12</v>
      </c>
      <c r="BP82" s="159">
        <f t="shared" si="97"/>
        <v>2.7426946225000996E-12</v>
      </c>
      <c r="BQ82" s="159">
        <f t="shared" si="97"/>
        <v>2.8147665423024634E-12</v>
      </c>
      <c r="BR82" s="159">
        <f t="shared" si="97"/>
        <v>2.8888577964159635E-12</v>
      </c>
      <c r="BS82" s="159">
        <f t="shared" si="97"/>
        <v>2.933153615961008E-12</v>
      </c>
      <c r="BT82" s="159">
        <f t="shared" si="97"/>
        <v>2.9457576746151013E-12</v>
      </c>
      <c r="BU82" s="159">
        <f t="shared" si="97"/>
        <v>2.9904349993467639E-12</v>
      </c>
      <c r="BV82" s="159">
        <f t="shared" ref="BV82:EA82" si="98" xml:space="preserve"> -1 * BV81</f>
        <v>3.0691502590731594E-12</v>
      </c>
      <c r="BW82" s="159">
        <f t="shared" si="98"/>
        <v>3.1162105630456145E-12</v>
      </c>
      <c r="BX82" s="159">
        <f t="shared" si="98"/>
        <v>3.0952100135990024E-12</v>
      </c>
      <c r="BY82" s="159">
        <f t="shared" si="98"/>
        <v>3.1765452545119099E-12</v>
      </c>
      <c r="BZ82" s="159">
        <f t="shared" si="98"/>
        <v>3.2601593724566815E-12</v>
      </c>
      <c r="CA82" s="159">
        <f t="shared" si="98"/>
        <v>3.3101484828343503E-12</v>
      </c>
      <c r="CB82" s="159">
        <f t="shared" si="98"/>
        <v>3.2878409604500316E-12</v>
      </c>
      <c r="CC82" s="159">
        <f t="shared" si="98"/>
        <v>3.3742381145774129E-12</v>
      </c>
      <c r="CD82" s="159">
        <f t="shared" si="98"/>
        <v>3.4630559720548974E-12</v>
      </c>
      <c r="CE82" s="159">
        <f t="shared" si="98"/>
        <v>3.516156163626406E-12</v>
      </c>
      <c r="CF82" s="159">
        <f t="shared" si="98"/>
        <v>3.4924603286106628E-12</v>
      </c>
      <c r="CG82" s="159">
        <f t="shared" si="98"/>
        <v>3.584234425023599E-12</v>
      </c>
      <c r="CH82" s="159">
        <f t="shared" si="98"/>
        <v>3.6785798776910704E-12</v>
      </c>
      <c r="CI82" s="159">
        <f t="shared" si="98"/>
        <v>3.734984769149E-12</v>
      </c>
      <c r="CJ82" s="159">
        <f t="shared" si="98"/>
        <v>3.7510343776135314E-12</v>
      </c>
      <c r="CK82" s="159">
        <f t="shared" si="98"/>
        <v>3.8079250656740034E-12</v>
      </c>
      <c r="CL82" s="159">
        <f t="shared" si="98"/>
        <v>3.9081585804063606E-12</v>
      </c>
      <c r="CM82" s="159">
        <f t="shared" si="98"/>
        <v>3.9680836786392577E-12</v>
      </c>
      <c r="CN82" s="159">
        <f t="shared" si="98"/>
        <v>3.9413422451527749E-12</v>
      </c>
      <c r="CO82" s="159">
        <f t="shared" si="98"/>
        <v>4.0449119608170674E-12</v>
      </c>
      <c r="CP82" s="159">
        <f t="shared" si="98"/>
        <v>4.1513835262032639E-12</v>
      </c>
      <c r="CQ82" s="159">
        <f t="shared" si="98"/>
        <v>4.2150380736050466E-12</v>
      </c>
      <c r="CR82" s="159">
        <f t="shared" si="98"/>
        <v>4.1866323822394476E-12</v>
      </c>
      <c r="CS82" s="159">
        <f t="shared" si="98"/>
        <v>4.2966477776171851E-12</v>
      </c>
      <c r="CT82" s="159">
        <f t="shared" si="98"/>
        <v>4.40974561985146E-12</v>
      </c>
      <c r="CU82" s="159">
        <f t="shared" si="98"/>
        <v>4.4773617193558494E-12</v>
      </c>
      <c r="CV82" s="159">
        <f t="shared" si="98"/>
        <v>4.4471881947254072E-12</v>
      </c>
      <c r="CW82" s="159">
        <f t="shared" si="98"/>
        <v>4.5640504178423589E-12</v>
      </c>
      <c r="CX82" s="159">
        <f t="shared" si="98"/>
        <v>4.684186924445345E-12</v>
      </c>
      <c r="CY82" s="159">
        <f t="shared" si="98"/>
        <v>4.7560111239535062E-12</v>
      </c>
      <c r="CZ82" s="159">
        <f t="shared" si="98"/>
        <v>4.7764481862470173E-12</v>
      </c>
      <c r="DA82" s="159">
        <f t="shared" si="98"/>
        <v>4.8488909837384306E-12</v>
      </c>
      <c r="DB82" s="159">
        <f t="shared" si="98"/>
        <v>4.976525161793904E-12</v>
      </c>
      <c r="DC82" s="159">
        <f t="shared" si="98"/>
        <v>5.05283188094141E-12</v>
      </c>
      <c r="DD82" s="159">
        <f t="shared" si="98"/>
        <v>5.0187801878307178E-12</v>
      </c>
      <c r="DE82" s="159">
        <f t="shared" si="98"/>
        <v>5.1506625783220471E-12</v>
      </c>
      <c r="DF82" s="159">
        <f t="shared" si="98"/>
        <v>5.2862400921968543E-12</v>
      </c>
      <c r="DG82" s="159">
        <f t="shared" si="98"/>
        <v>5.3672957736105397E-12</v>
      </c>
      <c r="DH82" s="159">
        <f t="shared" si="98"/>
        <v>5.3311248673101203E-12</v>
      </c>
      <c r="DI82" s="159">
        <f t="shared" si="98"/>
        <v>5.4712149818788809E-12</v>
      </c>
      <c r="DJ82" s="159">
        <f t="shared" si="98"/>
        <v>5.6152301864934656E-12</v>
      </c>
      <c r="DK82" s="159">
        <f t="shared" si="98"/>
        <v>5.7013303826863659E-12</v>
      </c>
      <c r="DL82" s="159">
        <f t="shared" si="98"/>
        <v>5.662908373585652E-12</v>
      </c>
      <c r="DM82" s="159">
        <f t="shared" si="98"/>
        <v>5.8117170214026534E-12</v>
      </c>
      <c r="DN82" s="159">
        <f t="shared" si="98"/>
        <v>5.9646950379440435E-12</v>
      </c>
      <c r="DO82" s="159">
        <f t="shared" si="98"/>
        <v>6.0561536951925191E-12</v>
      </c>
      <c r="DP82" s="159">
        <f t="shared" si="98"/>
        <v>6.0821776020131654E-12</v>
      </c>
      <c r="DQ82" s="159">
        <f t="shared" si="98"/>
        <v>6.1744239623103645E-12</v>
      </c>
      <c r="DR82" s="159">
        <f t="shared" si="98"/>
        <v>6.3369492758384315E-12</v>
      </c>
      <c r="DS82" s="159">
        <f t="shared" si="98"/>
        <v>6.4341158314012875E-12</v>
      </c>
      <c r="DT82" s="159">
        <f t="shared" si="98"/>
        <v>6.3907554855809744E-12</v>
      </c>
      <c r="DU82" s="159">
        <f t="shared" si="98"/>
        <v>6.5586903380631856E-12</v>
      </c>
      <c r="DV82" s="159">
        <f t="shared" si="98"/>
        <v>6.7313304434453178E-12</v>
      </c>
      <c r="DW82" s="159">
        <f t="shared" si="98"/>
        <v>6.8345441769114796E-12</v>
      </c>
      <c r="DX82" s="159">
        <f t="shared" si="98"/>
        <v>6.7884852922409889E-12</v>
      </c>
      <c r="DY82" s="159">
        <f t="shared" si="98"/>
        <v>6.9668716001982114E-12</v>
      </c>
      <c r="DZ82" s="159">
        <f t="shared" si="98"/>
        <v>7.1502559933081912E-12</v>
      </c>
      <c r="EA82" s="159">
        <f t="shared" si="98"/>
        <v>7.2598932518722505E-12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248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77067.577924494457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251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si="100"/>
        <v>77067.577924494457</v>
      </c>
      <c r="N90" s="623">
        <f t="shared" si="100"/>
        <v>75748.610745895639</v>
      </c>
      <c r="O90" s="623">
        <f t="shared" si="100"/>
        <v>72941.285132351579</v>
      </c>
      <c r="P90" s="623">
        <f t="shared" si="100"/>
        <v>71662.148379293882</v>
      </c>
      <c r="Q90" s="623">
        <f t="shared" si="100"/>
        <v>71162.988617836905</v>
      </c>
      <c r="R90" s="623">
        <f t="shared" si="100"/>
        <v>69243.361494983619</v>
      </c>
      <c r="S90" s="623">
        <f t="shared" si="100"/>
        <v>66363.368681976761</v>
      </c>
      <c r="T90" s="623">
        <f t="shared" si="100"/>
        <v>65002.643853352369</v>
      </c>
      <c r="U90" s="623">
        <f t="shared" si="100"/>
        <v>64418.75107659604</v>
      </c>
      <c r="V90" s="623">
        <f t="shared" si="100"/>
        <v>62419.202100836061</v>
      </c>
      <c r="W90" s="623">
        <f t="shared" si="100"/>
        <v>59461.66520377266</v>
      </c>
      <c r="X90" s="623">
        <f t="shared" si="100"/>
        <v>58014.439685524594</v>
      </c>
      <c r="Y90" s="623">
        <f t="shared" si="100"/>
        <v>57344.930697174423</v>
      </c>
      <c r="Z90" s="623">
        <f t="shared" si="100"/>
        <v>55266.193979589807</v>
      </c>
      <c r="AA90" s="623">
        <f t="shared" si="100"/>
        <v>52226.086635412576</v>
      </c>
      <c r="AB90" s="623">
        <f t="shared" si="100"/>
        <v>50687.295852981093</v>
      </c>
      <c r="AC90" s="623">
        <f t="shared" si="100"/>
        <v>49919.211319231254</v>
      </c>
      <c r="AD90" s="623">
        <f t="shared" si="100"/>
        <v>47744.603273029446</v>
      </c>
      <c r="AE90" s="623">
        <f t="shared" si="100"/>
        <v>44616.292824862758</v>
      </c>
      <c r="AF90" s="623">
        <f t="shared" si="100"/>
        <v>42980.25642435933</v>
      </c>
      <c r="AG90" s="623">
        <f t="shared" si="100"/>
        <v>42111.950488832168</v>
      </c>
      <c r="AH90" s="623">
        <f t="shared" si="100"/>
        <v>39841.422893793679</v>
      </c>
      <c r="AI90" s="623">
        <f t="shared" si="100"/>
        <v>36619.080247931444</v>
      </c>
      <c r="AJ90" s="623">
        <f t="shared" si="100"/>
        <v>34879.918238627914</v>
      </c>
      <c r="AK90" s="623">
        <f t="shared" si="100"/>
        <v>33905.571657431617</v>
      </c>
      <c r="AL90" s="623">
        <f t="shared" si="100"/>
        <v>31533.118618600369</v>
      </c>
      <c r="AM90" s="623">
        <f t="shared" si="100"/>
        <v>28240.321776629095</v>
      </c>
      <c r="AN90" s="623">
        <f t="shared" si="100"/>
        <v>26409.493624722771</v>
      </c>
      <c r="AO90" s="623">
        <f t="shared" si="100"/>
        <v>25350.930410511977</v>
      </c>
      <c r="AP90" s="623">
        <f t="shared" si="100"/>
        <v>23219.94460938769</v>
      </c>
      <c r="AQ90" s="623">
        <f t="shared" si="100"/>
        <v>20203.337945453692</v>
      </c>
      <c r="AR90" s="623">
        <f t="shared" si="100"/>
        <v>18310.081401635191</v>
      </c>
      <c r="AS90" s="623">
        <f t="shared" si="100"/>
        <v>17186.911087875716</v>
      </c>
      <c r="AT90" s="623">
        <f t="shared" si="100"/>
        <v>14986.409067534403</v>
      </c>
      <c r="AU90" s="623">
        <f t="shared" si="100"/>
        <v>11906.758019173776</v>
      </c>
      <c r="AV90" s="623">
        <f t="shared" si="100"/>
        <v>9942.7268227072145</v>
      </c>
      <c r="AW90" s="623">
        <f t="shared" si="100"/>
        <v>8745.2141934930587</v>
      </c>
      <c r="AX90" s="623">
        <f t="shared" si="100"/>
        <v>6472.6060684411932</v>
      </c>
      <c r="AY90" s="623">
        <f t="shared" si="100"/>
        <v>3321.9957656477136</v>
      </c>
      <c r="AZ90" s="623">
        <f t="shared" si="100"/>
        <v>1279.4194472799213</v>
      </c>
      <c r="BA90" s="623">
        <f t="shared" si="100"/>
        <v>-1.4574652595911175E-10</v>
      </c>
      <c r="BB90" s="623">
        <f t="shared" si="100"/>
        <v>-1.4795701493615827E-10</v>
      </c>
      <c r="BC90" s="623">
        <f t="shared" si="100"/>
        <v>-1.5022568916517935E-10</v>
      </c>
      <c r="BD90" s="623">
        <f t="shared" si="100"/>
        <v>-1.5252914973237877E-10</v>
      </c>
      <c r="BE90" s="623">
        <f t="shared" si="100"/>
        <v>-1.5484250850331984E-10</v>
      </c>
      <c r="BF90" s="623">
        <f t="shared" si="100"/>
        <v>-1.5719095321562019E-10</v>
      </c>
      <c r="BG90" s="623">
        <f t="shared" si="100"/>
        <v>-1.596012144982597E-10</v>
      </c>
      <c r="BH90" s="623">
        <f t="shared" si="100"/>
        <v>-1.6204843312056635E-10</v>
      </c>
      <c r="BI90" s="623">
        <f t="shared" si="100"/>
        <v>-1.6447915961737485E-10</v>
      </c>
      <c r="BJ90" s="623">
        <f t="shared" si="100"/>
        <v>-1.6697376020490504E-10</v>
      </c>
      <c r="BK90" s="623">
        <f t="shared" si="100"/>
        <v>-1.695340245280469E-10</v>
      </c>
      <c r="BL90" s="623">
        <f t="shared" si="100"/>
        <v>-1.7213354623747696E-10</v>
      </c>
      <c r="BM90" s="623">
        <f t="shared" si="100"/>
        <v>-1.7471554943103911E-10</v>
      </c>
      <c r="BN90" s="623">
        <f t="shared" si="100"/>
        <v>-1.7736540193074322E-10</v>
      </c>
      <c r="BO90" s="623">
        <f t="shared" si="100"/>
        <v>-1.8008500476034794E-10</v>
      </c>
      <c r="BP90" s="623">
        <f t="shared" si="100"/>
        <v>-1.8284630816667328E-10</v>
      </c>
      <c r="BQ90" s="623">
        <f t="shared" si="100"/>
        <v>-1.8558900278917338E-10</v>
      </c>
      <c r="BR90" s="623">
        <f t="shared" si="100"/>
        <v>-1.8840376933147584E-10</v>
      </c>
      <c r="BS90" s="623">
        <f t="shared" si="100"/>
        <v>-1.9129262712789181E-10</v>
      </c>
      <c r="BT90" s="623">
        <f t="shared" si="100"/>
        <v>-1.9422578074385282E-10</v>
      </c>
      <c r="BU90" s="623">
        <f t="shared" si="100"/>
        <v>-1.9717153841846793E-10</v>
      </c>
      <c r="BV90" s="623">
        <f t="shared" ref="BV90:EA90" si="101">BU92</f>
        <v>-2.001619734178147E-10</v>
      </c>
      <c r="BW90" s="623">
        <f t="shared" si="101"/>
        <v>-2.0323112367688785E-10</v>
      </c>
      <c r="BX90" s="623">
        <f t="shared" si="101"/>
        <v>-2.0634733423993347E-10</v>
      </c>
      <c r="BY90" s="623">
        <f t="shared" si="101"/>
        <v>-2.0944254425353248E-10</v>
      </c>
      <c r="BZ90" s="623">
        <f t="shared" si="101"/>
        <v>-2.126190895080444E-10</v>
      </c>
      <c r="CA90" s="623">
        <f t="shared" si="101"/>
        <v>-2.1587924888050108E-10</v>
      </c>
      <c r="CB90" s="623">
        <f t="shared" si="101"/>
        <v>-2.1918939736333542E-10</v>
      </c>
      <c r="CC90" s="623">
        <f t="shared" si="101"/>
        <v>-2.2247723832378544E-10</v>
      </c>
      <c r="CD90" s="623">
        <f t="shared" si="101"/>
        <v>-2.2585147643836284E-10</v>
      </c>
      <c r="CE90" s="623">
        <f t="shared" si="101"/>
        <v>-2.2931453241041775E-10</v>
      </c>
      <c r="CF90" s="623">
        <f t="shared" si="101"/>
        <v>-2.3283068857404416E-10</v>
      </c>
      <c r="CG90" s="623">
        <f t="shared" si="101"/>
        <v>-2.3632314890265485E-10</v>
      </c>
      <c r="CH90" s="623">
        <f t="shared" si="101"/>
        <v>-2.3990738332767845E-10</v>
      </c>
      <c r="CI90" s="623">
        <f t="shared" si="101"/>
        <v>-2.4358596320536952E-10</v>
      </c>
      <c r="CJ90" s="623">
        <f t="shared" si="101"/>
        <v>-2.4732094797451853E-10</v>
      </c>
      <c r="CK90" s="623">
        <f t="shared" si="101"/>
        <v>-2.5107198235213204E-10</v>
      </c>
      <c r="CL90" s="623">
        <f t="shared" si="101"/>
        <v>-2.5487990741780607E-10</v>
      </c>
      <c r="CM90" s="623">
        <f t="shared" si="101"/>
        <v>-2.5878806599821241E-10</v>
      </c>
      <c r="CN90" s="623">
        <f t="shared" si="101"/>
        <v>-2.6275614967685165E-10</v>
      </c>
      <c r="CO90" s="623">
        <f t="shared" si="101"/>
        <v>-2.6669749192200441E-10</v>
      </c>
      <c r="CP90" s="623">
        <f t="shared" si="101"/>
        <v>-2.707424038828215E-10</v>
      </c>
      <c r="CQ90" s="623">
        <f t="shared" si="101"/>
        <v>-2.7489378740902475E-10</v>
      </c>
      <c r="CR90" s="623">
        <f t="shared" si="101"/>
        <v>-2.7910882548262982E-10</v>
      </c>
      <c r="CS90" s="623">
        <f t="shared" si="101"/>
        <v>-2.8329545786486929E-10</v>
      </c>
      <c r="CT90" s="623">
        <f t="shared" si="101"/>
        <v>-2.8759210564248649E-10</v>
      </c>
      <c r="CU90" s="623">
        <f t="shared" si="101"/>
        <v>-2.9200185126233794E-10</v>
      </c>
      <c r="CV90" s="623">
        <f t="shared" si="101"/>
        <v>-2.9647921298169379E-10</v>
      </c>
      <c r="CW90" s="623">
        <f t="shared" si="101"/>
        <v>-3.0092640117641922E-10</v>
      </c>
      <c r="CX90" s="623">
        <f t="shared" si="101"/>
        <v>-3.0549045159426158E-10</v>
      </c>
      <c r="CY90" s="623">
        <f t="shared" si="101"/>
        <v>-3.101746385187069E-10</v>
      </c>
      <c r="CZ90" s="623">
        <f t="shared" si="101"/>
        <v>-3.1493064964266042E-10</v>
      </c>
      <c r="DA90" s="623">
        <f t="shared" si="101"/>
        <v>-3.1970709782890745E-10</v>
      </c>
      <c r="DB90" s="623">
        <f t="shared" si="101"/>
        <v>-3.2455598881264586E-10</v>
      </c>
      <c r="DC90" s="623">
        <f t="shared" si="101"/>
        <v>-3.2953251397443975E-10</v>
      </c>
      <c r="DD90" s="623">
        <f t="shared" si="101"/>
        <v>-3.3458534585538114E-10</v>
      </c>
      <c r="DE90" s="623">
        <f t="shared" si="101"/>
        <v>-3.3960412604321188E-10</v>
      </c>
      <c r="DF90" s="623">
        <f t="shared" si="101"/>
        <v>-3.4475478862153392E-10</v>
      </c>
      <c r="DG90" s="623">
        <f t="shared" si="101"/>
        <v>-3.5004102871373079E-10</v>
      </c>
      <c r="DH90" s="623">
        <f t="shared" si="101"/>
        <v>-3.5540832448734132E-10</v>
      </c>
      <c r="DI90" s="623">
        <f t="shared" si="101"/>
        <v>-3.6073944935465144E-10</v>
      </c>
      <c r="DJ90" s="623">
        <f t="shared" si="101"/>
        <v>-3.6621066433653031E-10</v>
      </c>
      <c r="DK90" s="623">
        <f t="shared" si="101"/>
        <v>-3.7182589452302379E-10</v>
      </c>
      <c r="DL90" s="623">
        <f t="shared" si="101"/>
        <v>-3.7752722490571013E-10</v>
      </c>
      <c r="DM90" s="623">
        <f t="shared" si="101"/>
        <v>-3.8319013327929577E-10</v>
      </c>
      <c r="DN90" s="623">
        <f t="shared" si="101"/>
        <v>-3.8900185030069842E-10</v>
      </c>
      <c r="DO90" s="623">
        <f t="shared" si="101"/>
        <v>-3.9496654533864247E-10</v>
      </c>
      <c r="DP90" s="623">
        <f t="shared" si="101"/>
        <v>-4.0102269903383501E-10</v>
      </c>
      <c r="DQ90" s="623">
        <f t="shared" si="101"/>
        <v>-4.0710487663584817E-10</v>
      </c>
      <c r="DR90" s="623">
        <f t="shared" si="101"/>
        <v>-4.1327930059815852E-10</v>
      </c>
      <c r="DS90" s="623">
        <f t="shared" si="101"/>
        <v>-4.1961624987399696E-10</v>
      </c>
      <c r="DT90" s="623">
        <f t="shared" si="101"/>
        <v>-4.2605036570539824E-10</v>
      </c>
      <c r="DU90" s="623">
        <f t="shared" si="101"/>
        <v>-4.3244112119097923E-10</v>
      </c>
      <c r="DV90" s="623">
        <f t="shared" si="101"/>
        <v>-4.389998115290424E-10</v>
      </c>
      <c r="DW90" s="623">
        <f t="shared" si="101"/>
        <v>-4.4573114197248774E-10</v>
      </c>
      <c r="DX90" s="623">
        <f t="shared" si="101"/>
        <v>-4.5256568614939923E-10</v>
      </c>
      <c r="DY90" s="623">
        <f t="shared" si="101"/>
        <v>-4.5935417144164024E-10</v>
      </c>
      <c r="DZ90" s="623">
        <f t="shared" si="101"/>
        <v>-4.663210430418385E-10</v>
      </c>
      <c r="EA90" s="623">
        <f t="shared" si="101"/>
        <v>-4.7347129903514667E-10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77067.577924494617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1318.9671785988162</v>
      </c>
      <c r="N91" s="552">
        <f t="shared" si="102"/>
        <v>2807.325613544067</v>
      </c>
      <c r="O91" s="552">
        <f t="shared" si="102"/>
        <v>1279.136753057704</v>
      </c>
      <c r="P91" s="552">
        <f t="shared" si="102"/>
        <v>499.15976145698232</v>
      </c>
      <c r="Q91" s="552">
        <f t="shared" si="102"/>
        <v>1919.627122853293</v>
      </c>
      <c r="R91" s="552">
        <f t="shared" si="102"/>
        <v>2879.9928130068593</v>
      </c>
      <c r="S91" s="552">
        <f t="shared" si="102"/>
        <v>1360.7248286243907</v>
      </c>
      <c r="T91" s="552">
        <f t="shared" si="102"/>
        <v>583.89277675632684</v>
      </c>
      <c r="U91" s="552">
        <f t="shared" si="102"/>
        <v>1999.5489757599798</v>
      </c>
      <c r="V91" s="552">
        <f t="shared" si="102"/>
        <v>2957.5368970634013</v>
      </c>
      <c r="W91" s="552">
        <f t="shared" si="102"/>
        <v>1447.225518248064</v>
      </c>
      <c r="X91" s="552">
        <f t="shared" si="102"/>
        <v>669.50898835016801</v>
      </c>
      <c r="Y91" s="552">
        <f t="shared" si="102"/>
        <v>2078.7367175846161</v>
      </c>
      <c r="Z91" s="552">
        <f t="shared" si="102"/>
        <v>3040.1073441772346</v>
      </c>
      <c r="AA91" s="552">
        <f t="shared" si="102"/>
        <v>1538.7907824314855</v>
      </c>
      <c r="AB91" s="552">
        <f t="shared" si="102"/>
        <v>768.08453374983617</v>
      </c>
      <c r="AC91" s="552">
        <f t="shared" si="102"/>
        <v>2174.6080462018058</v>
      </c>
      <c r="AD91" s="552">
        <f t="shared" si="102"/>
        <v>3128.3104481666874</v>
      </c>
      <c r="AE91" s="552">
        <f t="shared" si="102"/>
        <v>1636.0364005034291</v>
      </c>
      <c r="AF91" s="552">
        <f t="shared" si="102"/>
        <v>868.30593552716243</v>
      </c>
      <c r="AG91" s="552">
        <f t="shared" si="102"/>
        <v>2270.5275950384889</v>
      </c>
      <c r="AH91" s="552">
        <f t="shared" si="102"/>
        <v>3222.3426458622362</v>
      </c>
      <c r="AI91" s="552">
        <f t="shared" si="102"/>
        <v>1739.1620093035272</v>
      </c>
      <c r="AJ91" s="552">
        <f t="shared" si="102"/>
        <v>974.34658119629864</v>
      </c>
      <c r="AK91" s="552">
        <f t="shared" ref="AK91:BP91" si="103" xml:space="preserve"> AK$68</f>
        <v>2372.4530388312496</v>
      </c>
      <c r="AL91" s="552">
        <f t="shared" si="103"/>
        <v>3292.7968419712743</v>
      </c>
      <c r="AM91" s="552">
        <f t="shared" si="103"/>
        <v>1830.8281519063239</v>
      </c>
      <c r="AN91" s="552">
        <f t="shared" si="103"/>
        <v>1058.5632142107929</v>
      </c>
      <c r="AO91" s="552">
        <f t="shared" si="103"/>
        <v>2130.9858011242877</v>
      </c>
      <c r="AP91" s="552">
        <f t="shared" si="103"/>
        <v>3016.6066639340002</v>
      </c>
      <c r="AQ91" s="552">
        <f t="shared" si="103"/>
        <v>1893.2565438185015</v>
      </c>
      <c r="AR91" s="552">
        <f t="shared" si="103"/>
        <v>1123.1703137594754</v>
      </c>
      <c r="AS91" s="552">
        <f t="shared" si="103"/>
        <v>2200.5020203413137</v>
      </c>
      <c r="AT91" s="552">
        <f t="shared" si="103"/>
        <v>3079.6510483606276</v>
      </c>
      <c r="AU91" s="552">
        <f t="shared" si="103"/>
        <v>1964.0311964665609</v>
      </c>
      <c r="AV91" s="552">
        <f t="shared" si="103"/>
        <v>1197.5126292141554</v>
      </c>
      <c r="AW91" s="552">
        <f t="shared" si="103"/>
        <v>2272.608125051865</v>
      </c>
      <c r="AX91" s="552">
        <f t="shared" si="103"/>
        <v>3150.6103027934796</v>
      </c>
      <c r="AY91" s="552">
        <f t="shared" si="103"/>
        <v>2042.5763183677923</v>
      </c>
      <c r="AZ91" s="552">
        <f t="shared" si="103"/>
        <v>1279.4194472800671</v>
      </c>
      <c r="BA91" s="552">
        <f t="shared" si="103"/>
        <v>2.2104889770465285E-12</v>
      </c>
      <c r="BB91" s="552">
        <f t="shared" si="103"/>
        <v>2.2686742290210937E-12</v>
      </c>
      <c r="BC91" s="552">
        <f t="shared" si="103"/>
        <v>2.3034605671994173E-12</v>
      </c>
      <c r="BD91" s="552">
        <f t="shared" si="103"/>
        <v>2.3133587709410783E-12</v>
      </c>
      <c r="BE91" s="552">
        <f t="shared" si="103"/>
        <v>2.3484447123003513E-12</v>
      </c>
      <c r="BF91" s="552">
        <f t="shared" si="103"/>
        <v>2.41026128263951E-12</v>
      </c>
      <c r="BG91" s="552">
        <f t="shared" si="103"/>
        <v>2.4472186223066492E-12</v>
      </c>
      <c r="BH91" s="552">
        <f t="shared" si="103"/>
        <v>2.4307264968084953E-12</v>
      </c>
      <c r="BI91" s="552">
        <f t="shared" si="103"/>
        <v>2.4946005875301855E-12</v>
      </c>
      <c r="BJ91" s="552">
        <f t="shared" si="103"/>
        <v>2.5602643231418776E-12</v>
      </c>
      <c r="BK91" s="552">
        <f t="shared" si="103"/>
        <v>2.5995217094300528E-12</v>
      </c>
      <c r="BL91" s="552">
        <f t="shared" si="103"/>
        <v>2.5820031935621546E-12</v>
      </c>
      <c r="BM91" s="552">
        <f t="shared" si="103"/>
        <v>2.6498524997040934E-12</v>
      </c>
      <c r="BN91" s="552">
        <f t="shared" si="103"/>
        <v>2.7196028296047297E-12</v>
      </c>
      <c r="BO91" s="552">
        <f t="shared" si="103"/>
        <v>2.7613034063253357E-12</v>
      </c>
      <c r="BP91" s="552">
        <f t="shared" si="103"/>
        <v>2.7426946225000996E-12</v>
      </c>
      <c r="BQ91" s="552">
        <f t="shared" ref="BQ91:CV91" si="104" xml:space="preserve"> BQ$68</f>
        <v>2.8147665423024634E-12</v>
      </c>
      <c r="BR91" s="552">
        <f t="shared" si="104"/>
        <v>2.8888577964159635E-12</v>
      </c>
      <c r="BS91" s="552">
        <f t="shared" si="104"/>
        <v>2.933153615961008E-12</v>
      </c>
      <c r="BT91" s="552">
        <f t="shared" si="104"/>
        <v>2.9457576746151013E-12</v>
      </c>
      <c r="BU91" s="552">
        <f t="shared" si="104"/>
        <v>2.9904349993467639E-12</v>
      </c>
      <c r="BV91" s="552">
        <f t="shared" si="104"/>
        <v>3.0691502590731594E-12</v>
      </c>
      <c r="BW91" s="552">
        <f t="shared" si="104"/>
        <v>3.1162105630456145E-12</v>
      </c>
      <c r="BX91" s="552">
        <f t="shared" si="104"/>
        <v>3.0952100135990024E-12</v>
      </c>
      <c r="BY91" s="552">
        <f t="shared" si="104"/>
        <v>3.1765452545119099E-12</v>
      </c>
      <c r="BZ91" s="552">
        <f t="shared" si="104"/>
        <v>3.2601593724566815E-12</v>
      </c>
      <c r="CA91" s="552">
        <f t="shared" si="104"/>
        <v>3.3101484828343503E-12</v>
      </c>
      <c r="CB91" s="552">
        <f t="shared" si="104"/>
        <v>3.2878409604500316E-12</v>
      </c>
      <c r="CC91" s="552">
        <f t="shared" si="104"/>
        <v>3.3742381145774129E-12</v>
      </c>
      <c r="CD91" s="552">
        <f t="shared" si="104"/>
        <v>3.4630559720548974E-12</v>
      </c>
      <c r="CE91" s="552">
        <f t="shared" si="104"/>
        <v>3.516156163626406E-12</v>
      </c>
      <c r="CF91" s="552">
        <f t="shared" si="104"/>
        <v>3.4924603286106628E-12</v>
      </c>
      <c r="CG91" s="552">
        <f t="shared" si="104"/>
        <v>3.584234425023599E-12</v>
      </c>
      <c r="CH91" s="552">
        <f t="shared" si="104"/>
        <v>3.6785798776910704E-12</v>
      </c>
      <c r="CI91" s="552">
        <f t="shared" si="104"/>
        <v>3.734984769149E-12</v>
      </c>
      <c r="CJ91" s="552">
        <f t="shared" si="104"/>
        <v>3.7510343776135314E-12</v>
      </c>
      <c r="CK91" s="552">
        <f t="shared" si="104"/>
        <v>3.8079250656740034E-12</v>
      </c>
      <c r="CL91" s="552">
        <f t="shared" si="104"/>
        <v>3.9081585804063606E-12</v>
      </c>
      <c r="CM91" s="552">
        <f t="shared" si="104"/>
        <v>3.9680836786392577E-12</v>
      </c>
      <c r="CN91" s="552">
        <f t="shared" si="104"/>
        <v>3.9413422451527749E-12</v>
      </c>
      <c r="CO91" s="552">
        <f t="shared" si="104"/>
        <v>4.0449119608170674E-12</v>
      </c>
      <c r="CP91" s="552">
        <f t="shared" si="104"/>
        <v>4.1513835262032639E-12</v>
      </c>
      <c r="CQ91" s="552">
        <f t="shared" si="104"/>
        <v>4.2150380736050466E-12</v>
      </c>
      <c r="CR91" s="552">
        <f t="shared" si="104"/>
        <v>4.1866323822394476E-12</v>
      </c>
      <c r="CS91" s="552">
        <f t="shared" si="104"/>
        <v>4.2966477776171851E-12</v>
      </c>
      <c r="CT91" s="552">
        <f t="shared" si="104"/>
        <v>4.40974561985146E-12</v>
      </c>
      <c r="CU91" s="552">
        <f t="shared" si="104"/>
        <v>4.4773617193558494E-12</v>
      </c>
      <c r="CV91" s="552">
        <f t="shared" si="104"/>
        <v>4.4471881947254072E-12</v>
      </c>
      <c r="CW91" s="552">
        <f t="shared" ref="CW91:EA91" si="105" xml:space="preserve"> CW$68</f>
        <v>4.5640504178423589E-12</v>
      </c>
      <c r="CX91" s="552">
        <f t="shared" si="105"/>
        <v>4.684186924445345E-12</v>
      </c>
      <c r="CY91" s="552">
        <f t="shared" si="105"/>
        <v>4.7560111239535062E-12</v>
      </c>
      <c r="CZ91" s="552">
        <f t="shared" si="105"/>
        <v>4.7764481862470173E-12</v>
      </c>
      <c r="DA91" s="552">
        <f t="shared" si="105"/>
        <v>4.8488909837384306E-12</v>
      </c>
      <c r="DB91" s="552">
        <f t="shared" si="105"/>
        <v>4.976525161793904E-12</v>
      </c>
      <c r="DC91" s="552">
        <f t="shared" si="105"/>
        <v>5.05283188094141E-12</v>
      </c>
      <c r="DD91" s="552">
        <f t="shared" si="105"/>
        <v>5.0187801878307178E-12</v>
      </c>
      <c r="DE91" s="552">
        <f t="shared" si="105"/>
        <v>5.1506625783220471E-12</v>
      </c>
      <c r="DF91" s="552">
        <f t="shared" si="105"/>
        <v>5.2862400921968543E-12</v>
      </c>
      <c r="DG91" s="552">
        <f t="shared" si="105"/>
        <v>5.3672957736105397E-12</v>
      </c>
      <c r="DH91" s="552">
        <f t="shared" si="105"/>
        <v>5.3311248673101203E-12</v>
      </c>
      <c r="DI91" s="552">
        <f t="shared" si="105"/>
        <v>5.4712149818788809E-12</v>
      </c>
      <c r="DJ91" s="552">
        <f t="shared" si="105"/>
        <v>5.6152301864934656E-12</v>
      </c>
      <c r="DK91" s="552">
        <f t="shared" si="105"/>
        <v>5.7013303826863659E-12</v>
      </c>
      <c r="DL91" s="552">
        <f t="shared" si="105"/>
        <v>5.662908373585652E-12</v>
      </c>
      <c r="DM91" s="552">
        <f t="shared" si="105"/>
        <v>5.8117170214026534E-12</v>
      </c>
      <c r="DN91" s="552">
        <f t="shared" si="105"/>
        <v>5.9646950379440435E-12</v>
      </c>
      <c r="DO91" s="552">
        <f t="shared" si="105"/>
        <v>6.0561536951925191E-12</v>
      </c>
      <c r="DP91" s="552">
        <f t="shared" si="105"/>
        <v>6.0821776020131654E-12</v>
      </c>
      <c r="DQ91" s="552">
        <f t="shared" si="105"/>
        <v>6.1744239623103645E-12</v>
      </c>
      <c r="DR91" s="552">
        <f t="shared" si="105"/>
        <v>6.3369492758384315E-12</v>
      </c>
      <c r="DS91" s="552">
        <f t="shared" si="105"/>
        <v>6.4341158314012875E-12</v>
      </c>
      <c r="DT91" s="552">
        <f t="shared" si="105"/>
        <v>6.3907554855809744E-12</v>
      </c>
      <c r="DU91" s="552">
        <f t="shared" si="105"/>
        <v>6.5586903380631856E-12</v>
      </c>
      <c r="DV91" s="552">
        <f t="shared" si="105"/>
        <v>6.7313304434453178E-12</v>
      </c>
      <c r="DW91" s="552">
        <f t="shared" si="105"/>
        <v>6.8345441769114796E-12</v>
      </c>
      <c r="DX91" s="552">
        <f t="shared" si="105"/>
        <v>6.7884852922409889E-12</v>
      </c>
      <c r="DY91" s="552">
        <f t="shared" si="105"/>
        <v>6.9668716001982114E-12</v>
      </c>
      <c r="DZ91" s="552">
        <f t="shared" si="105"/>
        <v>7.1502559933081912E-12</v>
      </c>
      <c r="EA91" s="552">
        <f t="shared" si="105"/>
        <v>7.2598932518722505E-12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248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77067.577924494457</v>
      </c>
      <c r="M92" s="488">
        <f t="shared" si="106"/>
        <v>75748.610745895639</v>
      </c>
      <c r="N92" s="488">
        <f t="shared" si="106"/>
        <v>72941.285132351579</v>
      </c>
      <c r="O92" s="488">
        <f t="shared" si="106"/>
        <v>71662.148379293882</v>
      </c>
      <c r="P92" s="488">
        <f t="shared" si="106"/>
        <v>71162.988617836905</v>
      </c>
      <c r="Q92" s="488">
        <f t="shared" si="106"/>
        <v>69243.361494983619</v>
      </c>
      <c r="R92" s="488">
        <f t="shared" si="106"/>
        <v>66363.368681976761</v>
      </c>
      <c r="S92" s="488">
        <f t="shared" si="106"/>
        <v>65002.643853352369</v>
      </c>
      <c r="T92" s="488">
        <f t="shared" si="106"/>
        <v>64418.75107659604</v>
      </c>
      <c r="U92" s="488">
        <f t="shared" si="106"/>
        <v>62419.202100836061</v>
      </c>
      <c r="V92" s="488">
        <f t="shared" si="106"/>
        <v>59461.66520377266</v>
      </c>
      <c r="W92" s="488">
        <f t="shared" si="106"/>
        <v>58014.439685524594</v>
      </c>
      <c r="X92" s="488">
        <f t="shared" si="106"/>
        <v>57344.930697174423</v>
      </c>
      <c r="Y92" s="488">
        <f t="shared" si="106"/>
        <v>55266.193979589807</v>
      </c>
      <c r="Z92" s="488">
        <f t="shared" si="106"/>
        <v>52226.086635412576</v>
      </c>
      <c r="AA92" s="488">
        <f t="shared" si="106"/>
        <v>50687.295852981093</v>
      </c>
      <c r="AB92" s="488">
        <f t="shared" si="106"/>
        <v>49919.211319231254</v>
      </c>
      <c r="AC92" s="488">
        <f t="shared" si="106"/>
        <v>47744.603273029446</v>
      </c>
      <c r="AD92" s="488">
        <f t="shared" si="106"/>
        <v>44616.292824862758</v>
      </c>
      <c r="AE92" s="488">
        <f t="shared" si="106"/>
        <v>42980.25642435933</v>
      </c>
      <c r="AF92" s="488">
        <f t="shared" si="106"/>
        <v>42111.950488832168</v>
      </c>
      <c r="AG92" s="488">
        <f t="shared" si="106"/>
        <v>39841.422893793679</v>
      </c>
      <c r="AH92" s="488">
        <f t="shared" si="106"/>
        <v>36619.080247931444</v>
      </c>
      <c r="AI92" s="488">
        <f t="shared" si="106"/>
        <v>34879.918238627914</v>
      </c>
      <c r="AJ92" s="488">
        <f t="shared" si="106"/>
        <v>33905.571657431617</v>
      </c>
      <c r="AK92" s="488">
        <f t="shared" si="106"/>
        <v>31533.118618600369</v>
      </c>
      <c r="AL92" s="488">
        <f t="shared" si="106"/>
        <v>28240.321776629095</v>
      </c>
      <c r="AM92" s="488">
        <f t="shared" si="106"/>
        <v>26409.493624722771</v>
      </c>
      <c r="AN92" s="488">
        <f t="shared" si="106"/>
        <v>25350.930410511977</v>
      </c>
      <c r="AO92" s="488">
        <f t="shared" si="106"/>
        <v>23219.94460938769</v>
      </c>
      <c r="AP92" s="488">
        <f t="shared" ref="AP92:BU92" si="107" xml:space="preserve"> IF( AP88 = 1, $F87, AP90 - AP91)</f>
        <v>20203.337945453692</v>
      </c>
      <c r="AQ92" s="488">
        <f t="shared" si="107"/>
        <v>18310.081401635191</v>
      </c>
      <c r="AR92" s="488">
        <f t="shared" si="107"/>
        <v>17186.911087875716</v>
      </c>
      <c r="AS92" s="488">
        <f t="shared" si="107"/>
        <v>14986.409067534403</v>
      </c>
      <c r="AT92" s="488">
        <f t="shared" si="107"/>
        <v>11906.758019173776</v>
      </c>
      <c r="AU92" s="488">
        <f t="shared" si="107"/>
        <v>9942.7268227072145</v>
      </c>
      <c r="AV92" s="488">
        <f t="shared" si="107"/>
        <v>8745.2141934930587</v>
      </c>
      <c r="AW92" s="488">
        <f t="shared" si="107"/>
        <v>6472.6060684411932</v>
      </c>
      <c r="AX92" s="488">
        <f t="shared" si="107"/>
        <v>3321.9957656477136</v>
      </c>
      <c r="AY92" s="488">
        <f t="shared" si="107"/>
        <v>1279.4194472799213</v>
      </c>
      <c r="AZ92" s="488">
        <f t="shared" si="107"/>
        <v>-1.4574652595911175E-10</v>
      </c>
      <c r="BA92" s="488">
        <f t="shared" si="107"/>
        <v>-1.4795701493615827E-10</v>
      </c>
      <c r="BB92" s="488">
        <f t="shared" si="107"/>
        <v>-1.5022568916517935E-10</v>
      </c>
      <c r="BC92" s="488">
        <f t="shared" si="107"/>
        <v>-1.5252914973237877E-10</v>
      </c>
      <c r="BD92" s="488">
        <f t="shared" si="107"/>
        <v>-1.5484250850331984E-10</v>
      </c>
      <c r="BE92" s="488">
        <f t="shared" si="107"/>
        <v>-1.5719095321562019E-10</v>
      </c>
      <c r="BF92" s="488">
        <f t="shared" si="107"/>
        <v>-1.596012144982597E-10</v>
      </c>
      <c r="BG92" s="488">
        <f t="shared" si="107"/>
        <v>-1.6204843312056635E-10</v>
      </c>
      <c r="BH92" s="488">
        <f t="shared" si="107"/>
        <v>-1.6447915961737485E-10</v>
      </c>
      <c r="BI92" s="488">
        <f t="shared" si="107"/>
        <v>-1.6697376020490504E-10</v>
      </c>
      <c r="BJ92" s="488">
        <f t="shared" si="107"/>
        <v>-1.695340245280469E-10</v>
      </c>
      <c r="BK92" s="488">
        <f t="shared" si="107"/>
        <v>-1.7213354623747696E-10</v>
      </c>
      <c r="BL92" s="488">
        <f t="shared" si="107"/>
        <v>-1.7471554943103911E-10</v>
      </c>
      <c r="BM92" s="488">
        <f t="shared" si="107"/>
        <v>-1.7736540193074322E-10</v>
      </c>
      <c r="BN92" s="488">
        <f t="shared" si="107"/>
        <v>-1.8008500476034794E-10</v>
      </c>
      <c r="BO92" s="488">
        <f t="shared" si="107"/>
        <v>-1.8284630816667328E-10</v>
      </c>
      <c r="BP92" s="488">
        <f t="shared" si="107"/>
        <v>-1.8558900278917338E-10</v>
      </c>
      <c r="BQ92" s="488">
        <f t="shared" si="107"/>
        <v>-1.8840376933147584E-10</v>
      </c>
      <c r="BR92" s="488">
        <f t="shared" si="107"/>
        <v>-1.9129262712789181E-10</v>
      </c>
      <c r="BS92" s="488">
        <f t="shared" si="107"/>
        <v>-1.9422578074385282E-10</v>
      </c>
      <c r="BT92" s="488">
        <f t="shared" si="107"/>
        <v>-1.9717153841846793E-10</v>
      </c>
      <c r="BU92" s="488">
        <f t="shared" si="107"/>
        <v>-2.001619734178147E-10</v>
      </c>
      <c r="BV92" s="488">
        <f t="shared" ref="BV92:DA92" si="108" xml:space="preserve"> IF( BV88 = 1, $F87, BV90 - BV91)</f>
        <v>-2.0323112367688785E-10</v>
      </c>
      <c r="BW92" s="488">
        <f t="shared" si="108"/>
        <v>-2.0634733423993347E-10</v>
      </c>
      <c r="BX92" s="488">
        <f t="shared" si="108"/>
        <v>-2.0944254425353248E-10</v>
      </c>
      <c r="BY92" s="488">
        <f t="shared" si="108"/>
        <v>-2.126190895080444E-10</v>
      </c>
      <c r="BZ92" s="488">
        <f t="shared" si="108"/>
        <v>-2.1587924888050108E-10</v>
      </c>
      <c r="CA92" s="488">
        <f t="shared" si="108"/>
        <v>-2.1918939736333542E-10</v>
      </c>
      <c r="CB92" s="488">
        <f t="shared" si="108"/>
        <v>-2.2247723832378544E-10</v>
      </c>
      <c r="CC92" s="488">
        <f t="shared" si="108"/>
        <v>-2.2585147643836284E-10</v>
      </c>
      <c r="CD92" s="488">
        <f t="shared" si="108"/>
        <v>-2.2931453241041775E-10</v>
      </c>
      <c r="CE92" s="488">
        <f t="shared" si="108"/>
        <v>-2.3283068857404416E-10</v>
      </c>
      <c r="CF92" s="488">
        <f t="shared" si="108"/>
        <v>-2.3632314890265485E-10</v>
      </c>
      <c r="CG92" s="488">
        <f t="shared" si="108"/>
        <v>-2.3990738332767845E-10</v>
      </c>
      <c r="CH92" s="488">
        <f t="shared" si="108"/>
        <v>-2.4358596320536952E-10</v>
      </c>
      <c r="CI92" s="488">
        <f t="shared" si="108"/>
        <v>-2.4732094797451853E-10</v>
      </c>
      <c r="CJ92" s="488">
        <f t="shared" si="108"/>
        <v>-2.5107198235213204E-10</v>
      </c>
      <c r="CK92" s="488">
        <f t="shared" si="108"/>
        <v>-2.5487990741780607E-10</v>
      </c>
      <c r="CL92" s="488">
        <f t="shared" si="108"/>
        <v>-2.5878806599821241E-10</v>
      </c>
      <c r="CM92" s="488">
        <f t="shared" si="108"/>
        <v>-2.6275614967685165E-10</v>
      </c>
      <c r="CN92" s="488">
        <f t="shared" si="108"/>
        <v>-2.6669749192200441E-10</v>
      </c>
      <c r="CO92" s="488">
        <f t="shared" si="108"/>
        <v>-2.707424038828215E-10</v>
      </c>
      <c r="CP92" s="488">
        <f t="shared" si="108"/>
        <v>-2.7489378740902475E-10</v>
      </c>
      <c r="CQ92" s="488">
        <f t="shared" si="108"/>
        <v>-2.7910882548262982E-10</v>
      </c>
      <c r="CR92" s="488">
        <f t="shared" si="108"/>
        <v>-2.8329545786486929E-10</v>
      </c>
      <c r="CS92" s="488">
        <f t="shared" si="108"/>
        <v>-2.8759210564248649E-10</v>
      </c>
      <c r="CT92" s="488">
        <f t="shared" si="108"/>
        <v>-2.9200185126233794E-10</v>
      </c>
      <c r="CU92" s="488">
        <f t="shared" si="108"/>
        <v>-2.9647921298169379E-10</v>
      </c>
      <c r="CV92" s="488">
        <f t="shared" si="108"/>
        <v>-3.0092640117641922E-10</v>
      </c>
      <c r="CW92" s="488">
        <f t="shared" si="108"/>
        <v>-3.0549045159426158E-10</v>
      </c>
      <c r="CX92" s="488">
        <f t="shared" si="108"/>
        <v>-3.101746385187069E-10</v>
      </c>
      <c r="CY92" s="488">
        <f t="shared" si="108"/>
        <v>-3.1493064964266042E-10</v>
      </c>
      <c r="CZ92" s="488">
        <f t="shared" si="108"/>
        <v>-3.1970709782890745E-10</v>
      </c>
      <c r="DA92" s="488">
        <f t="shared" si="108"/>
        <v>-3.2455598881264586E-10</v>
      </c>
      <c r="DB92" s="488">
        <f t="shared" ref="DB92:EA92" si="109" xml:space="preserve"> IF( DB88 = 1, $F87, DB90 - DB91)</f>
        <v>-3.2953251397443975E-10</v>
      </c>
      <c r="DC92" s="488">
        <f t="shared" si="109"/>
        <v>-3.3458534585538114E-10</v>
      </c>
      <c r="DD92" s="488">
        <f t="shared" si="109"/>
        <v>-3.3960412604321188E-10</v>
      </c>
      <c r="DE92" s="488">
        <f t="shared" si="109"/>
        <v>-3.4475478862153392E-10</v>
      </c>
      <c r="DF92" s="488">
        <f t="shared" si="109"/>
        <v>-3.5004102871373079E-10</v>
      </c>
      <c r="DG92" s="488">
        <f t="shared" si="109"/>
        <v>-3.5540832448734132E-10</v>
      </c>
      <c r="DH92" s="488">
        <f t="shared" si="109"/>
        <v>-3.6073944935465144E-10</v>
      </c>
      <c r="DI92" s="488">
        <f t="shared" si="109"/>
        <v>-3.6621066433653031E-10</v>
      </c>
      <c r="DJ92" s="488">
        <f t="shared" si="109"/>
        <v>-3.7182589452302379E-10</v>
      </c>
      <c r="DK92" s="488">
        <f t="shared" si="109"/>
        <v>-3.7752722490571013E-10</v>
      </c>
      <c r="DL92" s="488">
        <f t="shared" si="109"/>
        <v>-3.8319013327929577E-10</v>
      </c>
      <c r="DM92" s="488">
        <f t="shared" si="109"/>
        <v>-3.8900185030069842E-10</v>
      </c>
      <c r="DN92" s="488">
        <f t="shared" si="109"/>
        <v>-3.9496654533864247E-10</v>
      </c>
      <c r="DO92" s="488">
        <f t="shared" si="109"/>
        <v>-4.0102269903383501E-10</v>
      </c>
      <c r="DP92" s="488">
        <f t="shared" si="109"/>
        <v>-4.0710487663584817E-10</v>
      </c>
      <c r="DQ92" s="488">
        <f t="shared" si="109"/>
        <v>-4.1327930059815852E-10</v>
      </c>
      <c r="DR92" s="488">
        <f t="shared" si="109"/>
        <v>-4.1961624987399696E-10</v>
      </c>
      <c r="DS92" s="488">
        <f t="shared" si="109"/>
        <v>-4.2605036570539824E-10</v>
      </c>
      <c r="DT92" s="488">
        <f t="shared" si="109"/>
        <v>-4.3244112119097923E-10</v>
      </c>
      <c r="DU92" s="488">
        <f t="shared" si="109"/>
        <v>-4.389998115290424E-10</v>
      </c>
      <c r="DV92" s="488">
        <f t="shared" si="109"/>
        <v>-4.4573114197248774E-10</v>
      </c>
      <c r="DW92" s="488">
        <f t="shared" si="109"/>
        <v>-4.5256568614939923E-10</v>
      </c>
      <c r="DX92" s="488">
        <f t="shared" si="109"/>
        <v>-4.5935417144164024E-10</v>
      </c>
      <c r="DY92" s="488">
        <f t="shared" si="109"/>
        <v>-4.663210430418385E-10</v>
      </c>
      <c r="DZ92" s="488">
        <f t="shared" si="109"/>
        <v>-4.7347129903514667E-10</v>
      </c>
      <c r="EA92" s="488">
        <f t="shared" si="109"/>
        <v>-4.8073119228701892E-10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274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25094.10344449769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1168.8582651881661</v>
      </c>
      <c r="N96" s="53">
        <f t="shared" si="110"/>
        <v>1161.4786981037334</v>
      </c>
      <c r="O96" s="53">
        <f t="shared" si="110"/>
        <v>1118.4330386960578</v>
      </c>
      <c r="P96" s="53">
        <f t="shared" si="110"/>
        <v>1074.9322256894084</v>
      </c>
      <c r="Q96" s="53">
        <f t="shared" si="110"/>
        <v>1079.3053273705266</v>
      </c>
      <c r="R96" s="53">
        <f t="shared" si="110"/>
        <v>1061.7315429230823</v>
      </c>
      <c r="S96" s="53">
        <f t="shared" si="110"/>
        <v>1017.5716531236438</v>
      </c>
      <c r="T96" s="53">
        <f t="shared" si="110"/>
        <v>975.03965780028557</v>
      </c>
      <c r="U96" s="53">
        <f t="shared" si="110"/>
        <v>977.01772466170678</v>
      </c>
      <c r="V96" s="53">
        <f t="shared" si="110"/>
        <v>957.09443221281981</v>
      </c>
      <c r="W96" s="53">
        <f t="shared" si="110"/>
        <v>911.74553312451428</v>
      </c>
      <c r="X96" s="53">
        <f t="shared" si="110"/>
        <v>879.88566856378975</v>
      </c>
      <c r="Y96" s="53">
        <f t="shared" si="110"/>
        <v>869.73144890714548</v>
      </c>
      <c r="Z96" s="53">
        <f t="shared" si="110"/>
        <v>847.41497435371048</v>
      </c>
      <c r="AA96" s="53">
        <f t="shared" si="110"/>
        <v>800.79999507632624</v>
      </c>
      <c r="AB96" s="53">
        <f t="shared" si="110"/>
        <v>760.30943779471647</v>
      </c>
      <c r="AC96" s="53">
        <f t="shared" si="110"/>
        <v>757.10803834167416</v>
      </c>
      <c r="AD96" s="53">
        <f t="shared" si="110"/>
        <v>732.08391685311835</v>
      </c>
      <c r="AE96" s="53">
        <f t="shared" si="110"/>
        <v>684.11648998122905</v>
      </c>
      <c r="AF96" s="53">
        <f t="shared" si="110"/>
        <v>644.70384636538995</v>
      </c>
      <c r="AG96" s="53">
        <f t="shared" si="110"/>
        <v>638.69791574728799</v>
      </c>
      <c r="AH96" s="53">
        <f t="shared" si="110"/>
        <v>610.9018177048365</v>
      </c>
      <c r="AI96" s="53">
        <f t="shared" si="110"/>
        <v>561.49256380161557</v>
      </c>
      <c r="AJ96" s="53">
        <f t="shared" si="110"/>
        <v>523.1987735794188</v>
      </c>
      <c r="AK96" s="53">
        <f t="shared" ref="AK96:BP96" si="111" xml:space="preserve"> AK$81</f>
        <v>514.23450347104631</v>
      </c>
      <c r="AL96" s="53">
        <f t="shared" si="111"/>
        <v>483.50781881853908</v>
      </c>
      <c r="AM96" s="53">
        <f t="shared" si="111"/>
        <v>433.01826724164619</v>
      </c>
      <c r="AN96" s="53">
        <f t="shared" si="111"/>
        <v>400.54398664162875</v>
      </c>
      <c r="AO96" s="53">
        <f t="shared" si="111"/>
        <v>384.48911122609837</v>
      </c>
      <c r="AP96" s="53">
        <f t="shared" si="111"/>
        <v>356.03915067727797</v>
      </c>
      <c r="AQ96" s="53">
        <f t="shared" si="111"/>
        <v>309.78451516362333</v>
      </c>
      <c r="AR96" s="53">
        <f t="shared" si="111"/>
        <v>274.6512210245279</v>
      </c>
      <c r="AS96" s="53">
        <f t="shared" si="111"/>
        <v>260.66815149944841</v>
      </c>
      <c r="AT96" s="53">
        <f t="shared" si="111"/>
        <v>229.79160570219423</v>
      </c>
      <c r="AU96" s="53">
        <f t="shared" si="111"/>
        <v>182.57028962733128</v>
      </c>
      <c r="AV96" s="53">
        <f t="shared" si="111"/>
        <v>149.14090234060822</v>
      </c>
      <c r="AW96" s="53">
        <f t="shared" si="111"/>
        <v>132.63574860131141</v>
      </c>
      <c r="AX96" s="53">
        <f t="shared" si="111"/>
        <v>99.246626382764973</v>
      </c>
      <c r="AY96" s="53">
        <f t="shared" si="111"/>
        <v>50.937268406598285</v>
      </c>
      <c r="AZ96" s="53">
        <f t="shared" si="111"/>
        <v>19.191291709198822</v>
      </c>
      <c r="BA96" s="53">
        <f t="shared" si="111"/>
        <v>-2.2104889770465285E-12</v>
      </c>
      <c r="BB96" s="53">
        <f t="shared" si="111"/>
        <v>-2.2686742290210937E-12</v>
      </c>
      <c r="BC96" s="53">
        <f t="shared" si="111"/>
        <v>-2.3034605671994173E-12</v>
      </c>
      <c r="BD96" s="53">
        <f t="shared" si="111"/>
        <v>-2.3133587709410783E-12</v>
      </c>
      <c r="BE96" s="53">
        <f t="shared" si="111"/>
        <v>-2.3484447123003513E-12</v>
      </c>
      <c r="BF96" s="53">
        <f t="shared" si="111"/>
        <v>-2.41026128263951E-12</v>
      </c>
      <c r="BG96" s="53">
        <f t="shared" si="111"/>
        <v>-2.4472186223066492E-12</v>
      </c>
      <c r="BH96" s="53">
        <f t="shared" si="111"/>
        <v>-2.4307264968084953E-12</v>
      </c>
      <c r="BI96" s="53">
        <f t="shared" si="111"/>
        <v>-2.4946005875301855E-12</v>
      </c>
      <c r="BJ96" s="53">
        <f t="shared" si="111"/>
        <v>-2.5602643231418776E-12</v>
      </c>
      <c r="BK96" s="53">
        <f t="shared" si="111"/>
        <v>-2.5995217094300528E-12</v>
      </c>
      <c r="BL96" s="53">
        <f t="shared" si="111"/>
        <v>-2.5820031935621546E-12</v>
      </c>
      <c r="BM96" s="53">
        <f t="shared" si="111"/>
        <v>-2.6498524997040934E-12</v>
      </c>
      <c r="BN96" s="53">
        <f t="shared" si="111"/>
        <v>-2.7196028296047297E-12</v>
      </c>
      <c r="BO96" s="53">
        <f t="shared" si="111"/>
        <v>-2.7613034063253357E-12</v>
      </c>
      <c r="BP96" s="53">
        <f t="shared" si="111"/>
        <v>-2.7426946225000996E-12</v>
      </c>
      <c r="BQ96" s="53">
        <f t="shared" ref="BQ96:CV96" si="112" xml:space="preserve"> BQ$81</f>
        <v>-2.8147665423024634E-12</v>
      </c>
      <c r="BR96" s="53">
        <f t="shared" si="112"/>
        <v>-2.8888577964159635E-12</v>
      </c>
      <c r="BS96" s="53">
        <f t="shared" si="112"/>
        <v>-2.933153615961008E-12</v>
      </c>
      <c r="BT96" s="53">
        <f t="shared" si="112"/>
        <v>-2.9457576746151013E-12</v>
      </c>
      <c r="BU96" s="53">
        <f t="shared" si="112"/>
        <v>-2.9904349993467639E-12</v>
      </c>
      <c r="BV96" s="53">
        <f t="shared" si="112"/>
        <v>-3.0691502590731594E-12</v>
      </c>
      <c r="BW96" s="53">
        <f t="shared" si="112"/>
        <v>-3.1162105630456145E-12</v>
      </c>
      <c r="BX96" s="53">
        <f t="shared" si="112"/>
        <v>-3.0952100135990024E-12</v>
      </c>
      <c r="BY96" s="53">
        <f t="shared" si="112"/>
        <v>-3.1765452545119099E-12</v>
      </c>
      <c r="BZ96" s="53">
        <f t="shared" si="112"/>
        <v>-3.2601593724566815E-12</v>
      </c>
      <c r="CA96" s="53">
        <f t="shared" si="112"/>
        <v>-3.3101484828343503E-12</v>
      </c>
      <c r="CB96" s="53">
        <f t="shared" si="112"/>
        <v>-3.2878409604500316E-12</v>
      </c>
      <c r="CC96" s="53">
        <f t="shared" si="112"/>
        <v>-3.3742381145774129E-12</v>
      </c>
      <c r="CD96" s="53">
        <f t="shared" si="112"/>
        <v>-3.4630559720548974E-12</v>
      </c>
      <c r="CE96" s="53">
        <f t="shared" si="112"/>
        <v>-3.516156163626406E-12</v>
      </c>
      <c r="CF96" s="53">
        <f t="shared" si="112"/>
        <v>-3.4924603286106628E-12</v>
      </c>
      <c r="CG96" s="53">
        <f t="shared" si="112"/>
        <v>-3.584234425023599E-12</v>
      </c>
      <c r="CH96" s="53">
        <f t="shared" si="112"/>
        <v>-3.6785798776910704E-12</v>
      </c>
      <c r="CI96" s="53">
        <f t="shared" si="112"/>
        <v>-3.734984769149E-12</v>
      </c>
      <c r="CJ96" s="53">
        <f t="shared" si="112"/>
        <v>-3.7510343776135314E-12</v>
      </c>
      <c r="CK96" s="53">
        <f t="shared" si="112"/>
        <v>-3.8079250656740034E-12</v>
      </c>
      <c r="CL96" s="53">
        <f t="shared" si="112"/>
        <v>-3.9081585804063606E-12</v>
      </c>
      <c r="CM96" s="53">
        <f t="shared" si="112"/>
        <v>-3.9680836786392577E-12</v>
      </c>
      <c r="CN96" s="53">
        <f t="shared" si="112"/>
        <v>-3.9413422451527749E-12</v>
      </c>
      <c r="CO96" s="53">
        <f t="shared" si="112"/>
        <v>-4.0449119608170674E-12</v>
      </c>
      <c r="CP96" s="53">
        <f t="shared" si="112"/>
        <v>-4.1513835262032639E-12</v>
      </c>
      <c r="CQ96" s="53">
        <f t="shared" si="112"/>
        <v>-4.2150380736050466E-12</v>
      </c>
      <c r="CR96" s="53">
        <f t="shared" si="112"/>
        <v>-4.1866323822394476E-12</v>
      </c>
      <c r="CS96" s="53">
        <f t="shared" si="112"/>
        <v>-4.2966477776171851E-12</v>
      </c>
      <c r="CT96" s="53">
        <f t="shared" si="112"/>
        <v>-4.40974561985146E-12</v>
      </c>
      <c r="CU96" s="53">
        <f t="shared" si="112"/>
        <v>-4.4773617193558494E-12</v>
      </c>
      <c r="CV96" s="53">
        <f t="shared" si="112"/>
        <v>-4.4471881947254072E-12</v>
      </c>
      <c r="CW96" s="53">
        <f t="shared" ref="CW96:EA96" si="113" xml:space="preserve"> CW$81</f>
        <v>-4.5640504178423589E-12</v>
      </c>
      <c r="CX96" s="53">
        <f t="shared" si="113"/>
        <v>-4.684186924445345E-12</v>
      </c>
      <c r="CY96" s="53">
        <f t="shared" si="113"/>
        <v>-4.7560111239535062E-12</v>
      </c>
      <c r="CZ96" s="53">
        <f t="shared" si="113"/>
        <v>-4.7764481862470173E-12</v>
      </c>
      <c r="DA96" s="53">
        <f t="shared" si="113"/>
        <v>-4.8488909837384306E-12</v>
      </c>
      <c r="DB96" s="53">
        <f t="shared" si="113"/>
        <v>-4.976525161793904E-12</v>
      </c>
      <c r="DC96" s="53">
        <f t="shared" si="113"/>
        <v>-5.05283188094141E-12</v>
      </c>
      <c r="DD96" s="53">
        <f t="shared" si="113"/>
        <v>-5.0187801878307178E-12</v>
      </c>
      <c r="DE96" s="53">
        <f t="shared" si="113"/>
        <v>-5.1506625783220471E-12</v>
      </c>
      <c r="DF96" s="53">
        <f t="shared" si="113"/>
        <v>-5.2862400921968543E-12</v>
      </c>
      <c r="DG96" s="53">
        <f t="shared" si="113"/>
        <v>-5.3672957736105397E-12</v>
      </c>
      <c r="DH96" s="53">
        <f t="shared" si="113"/>
        <v>-5.3311248673101203E-12</v>
      </c>
      <c r="DI96" s="53">
        <f t="shared" si="113"/>
        <v>-5.4712149818788809E-12</v>
      </c>
      <c r="DJ96" s="53">
        <f t="shared" si="113"/>
        <v>-5.6152301864934656E-12</v>
      </c>
      <c r="DK96" s="53">
        <f t="shared" si="113"/>
        <v>-5.7013303826863659E-12</v>
      </c>
      <c r="DL96" s="53">
        <f t="shared" si="113"/>
        <v>-5.662908373585652E-12</v>
      </c>
      <c r="DM96" s="53">
        <f t="shared" si="113"/>
        <v>-5.8117170214026534E-12</v>
      </c>
      <c r="DN96" s="53">
        <f t="shared" si="113"/>
        <v>-5.9646950379440435E-12</v>
      </c>
      <c r="DO96" s="53">
        <f t="shared" si="113"/>
        <v>-6.0561536951925191E-12</v>
      </c>
      <c r="DP96" s="53">
        <f t="shared" si="113"/>
        <v>-6.0821776020131654E-12</v>
      </c>
      <c r="DQ96" s="53">
        <f t="shared" si="113"/>
        <v>-6.1744239623103645E-12</v>
      </c>
      <c r="DR96" s="53">
        <f t="shared" si="113"/>
        <v>-6.3369492758384315E-12</v>
      </c>
      <c r="DS96" s="53">
        <f t="shared" si="113"/>
        <v>-6.4341158314012875E-12</v>
      </c>
      <c r="DT96" s="53">
        <f t="shared" si="113"/>
        <v>-6.3907554855809744E-12</v>
      </c>
      <c r="DU96" s="53">
        <f t="shared" si="113"/>
        <v>-6.5586903380631856E-12</v>
      </c>
      <c r="DV96" s="53">
        <f t="shared" si="113"/>
        <v>-6.7313304434453178E-12</v>
      </c>
      <c r="DW96" s="53">
        <f t="shared" si="113"/>
        <v>-6.8345441769114796E-12</v>
      </c>
      <c r="DX96" s="53">
        <f t="shared" si="113"/>
        <v>-6.7884852922409889E-12</v>
      </c>
      <c r="DY96" s="53">
        <f t="shared" si="113"/>
        <v>-6.9668716001982114E-12</v>
      </c>
      <c r="DZ96" s="53">
        <f t="shared" si="113"/>
        <v>-7.1502559933081912E-12</v>
      </c>
      <c r="EA96" s="53">
        <f t="shared" si="113"/>
        <v>-7.2598932518722505E-12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77067.577924494617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1318.9671785988162</v>
      </c>
      <c r="N97" s="552">
        <f t="shared" si="114"/>
        <v>2807.325613544067</v>
      </c>
      <c r="O97" s="552">
        <f t="shared" si="114"/>
        <v>1279.136753057704</v>
      </c>
      <c r="P97" s="552">
        <f t="shared" si="114"/>
        <v>499.15976145698232</v>
      </c>
      <c r="Q97" s="552">
        <f t="shared" si="114"/>
        <v>1919.627122853293</v>
      </c>
      <c r="R97" s="552">
        <f t="shared" si="114"/>
        <v>2879.9928130068593</v>
      </c>
      <c r="S97" s="552">
        <f t="shared" si="114"/>
        <v>1360.7248286243907</v>
      </c>
      <c r="T97" s="552">
        <f t="shared" si="114"/>
        <v>583.89277675632684</v>
      </c>
      <c r="U97" s="552">
        <f t="shared" si="114"/>
        <v>1999.5489757599798</v>
      </c>
      <c r="V97" s="552">
        <f t="shared" si="114"/>
        <v>2957.5368970634013</v>
      </c>
      <c r="W97" s="552">
        <f t="shared" si="114"/>
        <v>1447.225518248064</v>
      </c>
      <c r="X97" s="552">
        <f t="shared" si="114"/>
        <v>669.50898835016801</v>
      </c>
      <c r="Y97" s="552">
        <f t="shared" si="114"/>
        <v>2078.7367175846161</v>
      </c>
      <c r="Z97" s="552">
        <f t="shared" si="114"/>
        <v>3040.1073441772346</v>
      </c>
      <c r="AA97" s="552">
        <f t="shared" si="114"/>
        <v>1538.7907824314855</v>
      </c>
      <c r="AB97" s="552">
        <f t="shared" si="114"/>
        <v>768.08453374983617</v>
      </c>
      <c r="AC97" s="552">
        <f t="shared" si="114"/>
        <v>2174.6080462018058</v>
      </c>
      <c r="AD97" s="552">
        <f t="shared" si="114"/>
        <v>3128.3104481666874</v>
      </c>
      <c r="AE97" s="552">
        <f t="shared" si="114"/>
        <v>1636.0364005034291</v>
      </c>
      <c r="AF97" s="552">
        <f t="shared" si="114"/>
        <v>868.30593552716243</v>
      </c>
      <c r="AG97" s="552">
        <f t="shared" si="114"/>
        <v>2270.5275950384889</v>
      </c>
      <c r="AH97" s="552">
        <f t="shared" si="114"/>
        <v>3222.3426458622362</v>
      </c>
      <c r="AI97" s="552">
        <f t="shared" si="114"/>
        <v>1739.1620093035272</v>
      </c>
      <c r="AJ97" s="552">
        <f t="shared" si="114"/>
        <v>974.34658119629864</v>
      </c>
      <c r="AK97" s="552">
        <f t="shared" si="114"/>
        <v>2372.4530388312496</v>
      </c>
      <c r="AL97" s="552">
        <f t="shared" si="114"/>
        <v>3292.7968419712743</v>
      </c>
      <c r="AM97" s="552">
        <f t="shared" si="114"/>
        <v>1830.8281519063239</v>
      </c>
      <c r="AN97" s="552">
        <f t="shared" si="114"/>
        <v>1058.5632142107929</v>
      </c>
      <c r="AO97" s="552">
        <f t="shared" si="114"/>
        <v>2130.9858011242877</v>
      </c>
      <c r="AP97" s="552">
        <f t="shared" si="114"/>
        <v>3016.6066639340002</v>
      </c>
      <c r="AQ97" s="552">
        <f t="shared" si="114"/>
        <v>1893.2565438185015</v>
      </c>
      <c r="AR97" s="552">
        <f t="shared" si="114"/>
        <v>1123.1703137594754</v>
      </c>
      <c r="AS97" s="552">
        <f t="shared" si="114"/>
        <v>2200.5020203413137</v>
      </c>
      <c r="AT97" s="552">
        <f t="shared" si="114"/>
        <v>3079.6510483606276</v>
      </c>
      <c r="AU97" s="552">
        <f t="shared" si="114"/>
        <v>1964.0311964665609</v>
      </c>
      <c r="AV97" s="552">
        <f t="shared" si="114"/>
        <v>1197.5126292141554</v>
      </c>
      <c r="AW97" s="552">
        <f t="shared" si="114"/>
        <v>2272.608125051865</v>
      </c>
      <c r="AX97" s="552">
        <f t="shared" si="114"/>
        <v>3150.6103027934796</v>
      </c>
      <c r="AY97" s="552">
        <f t="shared" si="114"/>
        <v>2042.5763183677923</v>
      </c>
      <c r="AZ97" s="552">
        <f t="shared" si="114"/>
        <v>1279.4194472800671</v>
      </c>
      <c r="BA97" s="552">
        <f t="shared" si="114"/>
        <v>2.2104889770465285E-12</v>
      </c>
      <c r="BB97" s="552">
        <f t="shared" si="114"/>
        <v>2.2686742290210937E-12</v>
      </c>
      <c r="BC97" s="552">
        <f t="shared" si="114"/>
        <v>2.3034605671994173E-12</v>
      </c>
      <c r="BD97" s="552">
        <f t="shared" si="114"/>
        <v>2.3133587709410783E-12</v>
      </c>
      <c r="BE97" s="552">
        <f t="shared" si="114"/>
        <v>2.3484447123003513E-12</v>
      </c>
      <c r="BF97" s="552">
        <f t="shared" si="114"/>
        <v>2.41026128263951E-12</v>
      </c>
      <c r="BG97" s="552">
        <f t="shared" si="114"/>
        <v>2.4472186223066492E-12</v>
      </c>
      <c r="BH97" s="552">
        <f t="shared" si="114"/>
        <v>2.4307264968084953E-12</v>
      </c>
      <c r="BI97" s="552">
        <f t="shared" si="114"/>
        <v>2.4946005875301855E-12</v>
      </c>
      <c r="BJ97" s="552">
        <f t="shared" si="114"/>
        <v>2.5602643231418776E-12</v>
      </c>
      <c r="BK97" s="552">
        <f t="shared" si="114"/>
        <v>2.5995217094300528E-12</v>
      </c>
      <c r="BL97" s="552">
        <f t="shared" si="114"/>
        <v>2.5820031935621546E-12</v>
      </c>
      <c r="BM97" s="552">
        <f t="shared" si="114"/>
        <v>2.6498524997040934E-12</v>
      </c>
      <c r="BN97" s="552">
        <f t="shared" si="114"/>
        <v>2.7196028296047297E-12</v>
      </c>
      <c r="BO97" s="552">
        <f t="shared" si="114"/>
        <v>2.7613034063253357E-12</v>
      </c>
      <c r="BP97" s="552">
        <f t="shared" si="114"/>
        <v>2.7426946225000996E-12</v>
      </c>
      <c r="BQ97" s="552">
        <f t="shared" ref="BQ97:EA97" si="115" xml:space="preserve"> BQ$68</f>
        <v>2.8147665423024634E-12</v>
      </c>
      <c r="BR97" s="552">
        <f t="shared" si="115"/>
        <v>2.8888577964159635E-12</v>
      </c>
      <c r="BS97" s="552">
        <f t="shared" si="115"/>
        <v>2.933153615961008E-12</v>
      </c>
      <c r="BT97" s="552">
        <f t="shared" si="115"/>
        <v>2.9457576746151013E-12</v>
      </c>
      <c r="BU97" s="552">
        <f t="shared" si="115"/>
        <v>2.9904349993467639E-12</v>
      </c>
      <c r="BV97" s="552">
        <f t="shared" si="115"/>
        <v>3.0691502590731594E-12</v>
      </c>
      <c r="BW97" s="552">
        <f t="shared" si="115"/>
        <v>3.1162105630456145E-12</v>
      </c>
      <c r="BX97" s="552">
        <f t="shared" si="115"/>
        <v>3.0952100135990024E-12</v>
      </c>
      <c r="BY97" s="552">
        <f t="shared" si="115"/>
        <v>3.1765452545119099E-12</v>
      </c>
      <c r="BZ97" s="552">
        <f t="shared" si="115"/>
        <v>3.2601593724566815E-12</v>
      </c>
      <c r="CA97" s="552">
        <f t="shared" si="115"/>
        <v>3.3101484828343503E-12</v>
      </c>
      <c r="CB97" s="552">
        <f t="shared" si="115"/>
        <v>3.2878409604500316E-12</v>
      </c>
      <c r="CC97" s="552">
        <f t="shared" si="115"/>
        <v>3.3742381145774129E-12</v>
      </c>
      <c r="CD97" s="552">
        <f t="shared" si="115"/>
        <v>3.4630559720548974E-12</v>
      </c>
      <c r="CE97" s="552">
        <f t="shared" si="115"/>
        <v>3.516156163626406E-12</v>
      </c>
      <c r="CF97" s="552">
        <f t="shared" si="115"/>
        <v>3.4924603286106628E-12</v>
      </c>
      <c r="CG97" s="552">
        <f t="shared" si="115"/>
        <v>3.584234425023599E-12</v>
      </c>
      <c r="CH97" s="552">
        <f t="shared" si="115"/>
        <v>3.6785798776910704E-12</v>
      </c>
      <c r="CI97" s="552">
        <f t="shared" si="115"/>
        <v>3.734984769149E-12</v>
      </c>
      <c r="CJ97" s="552">
        <f t="shared" si="115"/>
        <v>3.7510343776135314E-12</v>
      </c>
      <c r="CK97" s="552">
        <f t="shared" si="115"/>
        <v>3.8079250656740034E-12</v>
      </c>
      <c r="CL97" s="552">
        <f t="shared" si="115"/>
        <v>3.9081585804063606E-12</v>
      </c>
      <c r="CM97" s="552">
        <f t="shared" si="115"/>
        <v>3.9680836786392577E-12</v>
      </c>
      <c r="CN97" s="552">
        <f t="shared" si="115"/>
        <v>3.9413422451527749E-12</v>
      </c>
      <c r="CO97" s="552">
        <f t="shared" si="115"/>
        <v>4.0449119608170674E-12</v>
      </c>
      <c r="CP97" s="552">
        <f t="shared" si="115"/>
        <v>4.1513835262032639E-12</v>
      </c>
      <c r="CQ97" s="552">
        <f t="shared" si="115"/>
        <v>4.2150380736050466E-12</v>
      </c>
      <c r="CR97" s="552">
        <f t="shared" si="115"/>
        <v>4.1866323822394476E-12</v>
      </c>
      <c r="CS97" s="552">
        <f t="shared" si="115"/>
        <v>4.2966477776171851E-12</v>
      </c>
      <c r="CT97" s="552">
        <f t="shared" si="115"/>
        <v>4.40974561985146E-12</v>
      </c>
      <c r="CU97" s="552">
        <f t="shared" si="115"/>
        <v>4.4773617193558494E-12</v>
      </c>
      <c r="CV97" s="552">
        <f t="shared" si="115"/>
        <v>4.4471881947254072E-12</v>
      </c>
      <c r="CW97" s="552">
        <f t="shared" si="115"/>
        <v>4.5640504178423589E-12</v>
      </c>
      <c r="CX97" s="552">
        <f t="shared" si="115"/>
        <v>4.684186924445345E-12</v>
      </c>
      <c r="CY97" s="552">
        <f t="shared" si="115"/>
        <v>4.7560111239535062E-12</v>
      </c>
      <c r="CZ97" s="552">
        <f t="shared" si="115"/>
        <v>4.7764481862470173E-12</v>
      </c>
      <c r="DA97" s="552">
        <f t="shared" si="115"/>
        <v>4.8488909837384306E-12</v>
      </c>
      <c r="DB97" s="552">
        <f t="shared" si="115"/>
        <v>4.976525161793904E-12</v>
      </c>
      <c r="DC97" s="552">
        <f t="shared" si="115"/>
        <v>5.05283188094141E-12</v>
      </c>
      <c r="DD97" s="552">
        <f t="shared" si="115"/>
        <v>5.0187801878307178E-12</v>
      </c>
      <c r="DE97" s="552">
        <f t="shared" si="115"/>
        <v>5.1506625783220471E-12</v>
      </c>
      <c r="DF97" s="552">
        <f t="shared" si="115"/>
        <v>5.2862400921968543E-12</v>
      </c>
      <c r="DG97" s="552">
        <f t="shared" si="115"/>
        <v>5.3672957736105397E-12</v>
      </c>
      <c r="DH97" s="552">
        <f t="shared" si="115"/>
        <v>5.3311248673101203E-12</v>
      </c>
      <c r="DI97" s="552">
        <f t="shared" si="115"/>
        <v>5.4712149818788809E-12</v>
      </c>
      <c r="DJ97" s="552">
        <f t="shared" si="115"/>
        <v>5.6152301864934656E-12</v>
      </c>
      <c r="DK97" s="552">
        <f t="shared" si="115"/>
        <v>5.7013303826863659E-12</v>
      </c>
      <c r="DL97" s="552">
        <f t="shared" si="115"/>
        <v>5.662908373585652E-12</v>
      </c>
      <c r="DM97" s="552">
        <f t="shared" si="115"/>
        <v>5.8117170214026534E-12</v>
      </c>
      <c r="DN97" s="552">
        <f t="shared" si="115"/>
        <v>5.9646950379440435E-12</v>
      </c>
      <c r="DO97" s="552">
        <f t="shared" si="115"/>
        <v>6.0561536951925191E-12</v>
      </c>
      <c r="DP97" s="552">
        <f t="shared" si="115"/>
        <v>6.0821776020131654E-12</v>
      </c>
      <c r="DQ97" s="552">
        <f t="shared" si="115"/>
        <v>6.1744239623103645E-12</v>
      </c>
      <c r="DR97" s="552">
        <f t="shared" si="115"/>
        <v>6.3369492758384315E-12</v>
      </c>
      <c r="DS97" s="552">
        <f t="shared" si="115"/>
        <v>6.4341158314012875E-12</v>
      </c>
      <c r="DT97" s="552">
        <f t="shared" si="115"/>
        <v>6.3907554855809744E-12</v>
      </c>
      <c r="DU97" s="552">
        <f t="shared" si="115"/>
        <v>6.5586903380631856E-12</v>
      </c>
      <c r="DV97" s="552">
        <f t="shared" si="115"/>
        <v>6.7313304434453178E-12</v>
      </c>
      <c r="DW97" s="552">
        <f t="shared" si="115"/>
        <v>6.8345441769114796E-12</v>
      </c>
      <c r="DX97" s="552">
        <f t="shared" si="115"/>
        <v>6.7884852922409889E-12</v>
      </c>
      <c r="DY97" s="552">
        <f t="shared" si="115"/>
        <v>6.9668716001982114E-12</v>
      </c>
      <c r="DZ97" s="552">
        <f t="shared" si="115"/>
        <v>7.1502559933081912E-12</v>
      </c>
      <c r="EA97" s="552">
        <f t="shared" si="115"/>
        <v>7.2598932518722505E-12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274</v>
      </c>
      <c r="F98" s="589"/>
      <c r="G98" s="589" t="str">
        <f xml:space="preserve"> SMU</f>
        <v>$ 000s</v>
      </c>
      <c r="H98" s="589">
        <f xml:space="preserve"> SUM(J98:EA98)</f>
        <v>102161.68136899268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2909.2255107857768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2886.6875423022957</v>
      </c>
      <c r="AL98" s="589">
        <f t="shared" si="116"/>
        <v>3776.3046607898132</v>
      </c>
      <c r="AM98" s="589">
        <f t="shared" si="116"/>
        <v>2263.8464191479702</v>
      </c>
      <c r="AN98" s="589">
        <f t="shared" si="116"/>
        <v>1459.1072008524216</v>
      </c>
      <c r="AO98" s="589">
        <f t="shared" si="116"/>
        <v>2515.4749123503861</v>
      </c>
      <c r="AP98" s="589">
        <f t="shared" ref="AP98:BU98" si="117">SUM(AP96:AP97)</f>
        <v>3372.6458146112782</v>
      </c>
      <c r="AQ98" s="589">
        <f t="shared" si="117"/>
        <v>2203.0410589821249</v>
      </c>
      <c r="AR98" s="589">
        <f t="shared" si="117"/>
        <v>1397.8215347840032</v>
      </c>
      <c r="AS98" s="589">
        <f t="shared" si="117"/>
        <v>2461.1701718407621</v>
      </c>
      <c r="AT98" s="589">
        <f t="shared" si="117"/>
        <v>3309.4426540628219</v>
      </c>
      <c r="AU98" s="589">
        <f t="shared" si="117"/>
        <v>2146.6014860938922</v>
      </c>
      <c r="AV98" s="589">
        <f t="shared" si="117"/>
        <v>1346.6535315547635</v>
      </c>
      <c r="AW98" s="589">
        <f t="shared" si="117"/>
        <v>2405.2438736531763</v>
      </c>
      <c r="AX98" s="589">
        <f t="shared" si="117"/>
        <v>3249.8569291762446</v>
      </c>
      <c r="AY98" s="589">
        <f t="shared" si="117"/>
        <v>2093.5135867743907</v>
      </c>
      <c r="AZ98" s="589">
        <f t="shared" si="117"/>
        <v>1298.6107389892659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7" priority="4" stopIfTrue="1" operator="equal">
      <formula>"Operations"</formula>
    </cfRule>
  </conditionalFormatting>
  <conditionalFormatting sqref="J3:EA3">
    <cfRule type="cellIs" dxfId="66" priority="3" operator="equal">
      <formula>"Fin Close"</formula>
    </cfRule>
  </conditionalFormatting>
  <conditionalFormatting sqref="F2:F4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9" sqref="A19:XFD1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257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77067.577924494457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255</v>
      </c>
      <c r="F13" s="159">
        <f xml:space="preserve"> F11 - F12</f>
        <v>22932.422075505543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245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22932.422075505543</v>
      </c>
      <c r="N16" s="53">
        <f t="shared" si="0"/>
        <v>22932.422075505543</v>
      </c>
      <c r="O16" s="53">
        <f t="shared" si="0"/>
        <v>22932.422075505543</v>
      </c>
      <c r="P16" s="53">
        <f t="shared" si="0"/>
        <v>22932.422075505543</v>
      </c>
      <c r="Q16" s="53">
        <f t="shared" si="0"/>
        <v>22932.422075505543</v>
      </c>
      <c r="R16" s="53">
        <f t="shared" si="0"/>
        <v>22932.422075505543</v>
      </c>
      <c r="S16" s="53">
        <f t="shared" si="0"/>
        <v>22932.422075505543</v>
      </c>
      <c r="T16" s="53">
        <f t="shared" si="0"/>
        <v>22932.422075505543</v>
      </c>
      <c r="U16" s="53">
        <f t="shared" si="0"/>
        <v>22932.422075505543</v>
      </c>
      <c r="V16" s="53">
        <f t="shared" si="0"/>
        <v>22932.422075505543</v>
      </c>
      <c r="W16" s="53">
        <f t="shared" si="0"/>
        <v>22932.422075505543</v>
      </c>
      <c r="X16" s="53">
        <f t="shared" si="0"/>
        <v>22932.422075505543</v>
      </c>
      <c r="Y16" s="53">
        <f t="shared" si="0"/>
        <v>22932.422075505543</v>
      </c>
      <c r="Z16" s="53">
        <f t="shared" si="0"/>
        <v>22932.422075505543</v>
      </c>
      <c r="AA16" s="53">
        <f t="shared" si="0"/>
        <v>22932.422075505543</v>
      </c>
      <c r="AB16" s="53">
        <f t="shared" si="0"/>
        <v>22932.422075505543</v>
      </c>
      <c r="AC16" s="53">
        <f t="shared" si="0"/>
        <v>22932.422075505543</v>
      </c>
      <c r="AD16" s="53">
        <f t="shared" si="0"/>
        <v>22932.422075505543</v>
      </c>
      <c r="AE16" s="53">
        <f t="shared" si="0"/>
        <v>22932.422075505543</v>
      </c>
      <c r="AF16" s="53">
        <f t="shared" si="0"/>
        <v>22932.422075505543</v>
      </c>
      <c r="AG16" s="53">
        <f t="shared" si="0"/>
        <v>22932.422075505543</v>
      </c>
      <c r="AH16" s="53">
        <f t="shared" si="0"/>
        <v>22932.422075505543</v>
      </c>
      <c r="AI16" s="53">
        <f t="shared" si="0"/>
        <v>22932.422075505543</v>
      </c>
      <c r="AJ16" s="53">
        <f t="shared" si="0"/>
        <v>22932.422075505543</v>
      </c>
      <c r="AK16" s="53">
        <f t="shared" ref="AK16:BP16" si="1" xml:space="preserve"> AK$26</f>
        <v>22932.422075505543</v>
      </c>
      <c r="AL16" s="53">
        <f t="shared" si="1"/>
        <v>22932.422075505543</v>
      </c>
      <c r="AM16" s="53">
        <f t="shared" si="1"/>
        <v>22932.422075505543</v>
      </c>
      <c r="AN16" s="53">
        <f t="shared" si="1"/>
        <v>22932.422075505543</v>
      </c>
      <c r="AO16" s="53">
        <f t="shared" si="1"/>
        <v>22932.422075505543</v>
      </c>
      <c r="AP16" s="53">
        <f t="shared" si="1"/>
        <v>22932.422075505543</v>
      </c>
      <c r="AQ16" s="53">
        <f t="shared" si="1"/>
        <v>22932.422075505543</v>
      </c>
      <c r="AR16" s="53">
        <f t="shared" si="1"/>
        <v>22932.422075505543</v>
      </c>
      <c r="AS16" s="53">
        <f t="shared" si="1"/>
        <v>22932.422075505543</v>
      </c>
      <c r="AT16" s="53">
        <f t="shared" si="1"/>
        <v>22932.422075505543</v>
      </c>
      <c r="AU16" s="53">
        <f t="shared" si="1"/>
        <v>22932.422075505543</v>
      </c>
      <c r="AV16" s="53">
        <f t="shared" si="1"/>
        <v>22932.422075505543</v>
      </c>
      <c r="AW16" s="53">
        <f t="shared" si="1"/>
        <v>22932.422075505543</v>
      </c>
      <c r="AX16" s="53">
        <f t="shared" si="1"/>
        <v>22932.422075505543</v>
      </c>
      <c r="AY16" s="53">
        <f t="shared" si="1"/>
        <v>22932.422075505543</v>
      </c>
      <c r="AZ16" s="53">
        <f t="shared" si="1"/>
        <v>22932.422075505543</v>
      </c>
      <c r="BA16" s="53">
        <f t="shared" si="1"/>
        <v>22932.422075505543</v>
      </c>
      <c r="BB16" s="53">
        <f t="shared" si="1"/>
        <v>22932.422075505543</v>
      </c>
      <c r="BC16" s="53">
        <f t="shared" si="1"/>
        <v>22932.422075505543</v>
      </c>
      <c r="BD16" s="53">
        <f t="shared" si="1"/>
        <v>22932.422075505543</v>
      </c>
      <c r="BE16" s="53">
        <f t="shared" si="1"/>
        <v>22932.422075505543</v>
      </c>
      <c r="BF16" s="53">
        <f t="shared" si="1"/>
        <v>22932.422075505543</v>
      </c>
      <c r="BG16" s="53">
        <f t="shared" si="1"/>
        <v>22932.422075505543</v>
      </c>
      <c r="BH16" s="53">
        <f t="shared" si="1"/>
        <v>22932.422075505543</v>
      </c>
      <c r="BI16" s="53">
        <f t="shared" si="1"/>
        <v>22932.422075505543</v>
      </c>
      <c r="BJ16" s="53">
        <f t="shared" si="1"/>
        <v>22932.422075505543</v>
      </c>
      <c r="BK16" s="53">
        <f t="shared" si="1"/>
        <v>22932.422075505543</v>
      </c>
      <c r="BL16" s="53">
        <f t="shared" si="1"/>
        <v>22932.422075505543</v>
      </c>
      <c r="BM16" s="53">
        <f t="shared" si="1"/>
        <v>22932.422075505543</v>
      </c>
      <c r="BN16" s="53">
        <f t="shared" si="1"/>
        <v>22932.422075505543</v>
      </c>
      <c r="BO16" s="53">
        <f t="shared" si="1"/>
        <v>22932.422075505543</v>
      </c>
      <c r="BP16" s="53">
        <f t="shared" si="1"/>
        <v>22932.422075505543</v>
      </c>
      <c r="BQ16" s="53">
        <f t="shared" ref="BQ16:CV16" si="2" xml:space="preserve"> BQ$26</f>
        <v>22932.422075505543</v>
      </c>
      <c r="BR16" s="53">
        <f t="shared" si="2"/>
        <v>22932.422075505543</v>
      </c>
      <c r="BS16" s="53">
        <f t="shared" si="2"/>
        <v>22932.422075505543</v>
      </c>
      <c r="BT16" s="53">
        <f t="shared" si="2"/>
        <v>22932.422075505543</v>
      </c>
      <c r="BU16" s="53">
        <f t="shared" si="2"/>
        <v>22932.422075505543</v>
      </c>
      <c r="BV16" s="53">
        <f t="shared" si="2"/>
        <v>22932.422075505543</v>
      </c>
      <c r="BW16" s="53">
        <f t="shared" si="2"/>
        <v>22932.422075505543</v>
      </c>
      <c r="BX16" s="53">
        <f t="shared" si="2"/>
        <v>22932.422075505543</v>
      </c>
      <c r="BY16" s="53">
        <f t="shared" si="2"/>
        <v>22932.422075505543</v>
      </c>
      <c r="BZ16" s="53">
        <f t="shared" si="2"/>
        <v>22932.422075505543</v>
      </c>
      <c r="CA16" s="53">
        <f t="shared" si="2"/>
        <v>22932.422075505543</v>
      </c>
      <c r="CB16" s="53">
        <f t="shared" si="2"/>
        <v>22932.422075505543</v>
      </c>
      <c r="CC16" s="53">
        <f t="shared" si="2"/>
        <v>22932.422075505543</v>
      </c>
      <c r="CD16" s="53">
        <f t="shared" si="2"/>
        <v>22932.422075505543</v>
      </c>
      <c r="CE16" s="53">
        <f t="shared" si="2"/>
        <v>22932.422075505543</v>
      </c>
      <c r="CF16" s="53">
        <f t="shared" si="2"/>
        <v>22932.422075505543</v>
      </c>
      <c r="CG16" s="53">
        <f t="shared" si="2"/>
        <v>22932.422075505543</v>
      </c>
      <c r="CH16" s="53">
        <f t="shared" si="2"/>
        <v>22932.422075505543</v>
      </c>
      <c r="CI16" s="53">
        <f t="shared" si="2"/>
        <v>22932.422075505543</v>
      </c>
      <c r="CJ16" s="53">
        <f t="shared" si="2"/>
        <v>22932.422075505543</v>
      </c>
      <c r="CK16" s="53">
        <f t="shared" si="2"/>
        <v>22932.422075505543</v>
      </c>
      <c r="CL16" s="53">
        <f t="shared" si="2"/>
        <v>22932.422075505543</v>
      </c>
      <c r="CM16" s="53">
        <f t="shared" si="2"/>
        <v>22932.422075505543</v>
      </c>
      <c r="CN16" s="53">
        <f t="shared" si="2"/>
        <v>22932.422075505543</v>
      </c>
      <c r="CO16" s="53">
        <f t="shared" si="2"/>
        <v>22932.422075505543</v>
      </c>
      <c r="CP16" s="53">
        <f t="shared" si="2"/>
        <v>22932.422075505543</v>
      </c>
      <c r="CQ16" s="53">
        <f t="shared" si="2"/>
        <v>22932.422075505543</v>
      </c>
      <c r="CR16" s="53">
        <f t="shared" si="2"/>
        <v>22932.422075505543</v>
      </c>
      <c r="CS16" s="53">
        <f t="shared" si="2"/>
        <v>22932.422075505543</v>
      </c>
      <c r="CT16" s="53">
        <f t="shared" si="2"/>
        <v>22932.422075505543</v>
      </c>
      <c r="CU16" s="53">
        <f t="shared" si="2"/>
        <v>22932.422075505543</v>
      </c>
      <c r="CV16" s="53">
        <f t="shared" si="2"/>
        <v>22932.422075505543</v>
      </c>
      <c r="CW16" s="53">
        <f t="shared" ref="CW16:EA16" si="3" xml:space="preserve"> CW$26</f>
        <v>22932.422075505543</v>
      </c>
      <c r="CX16" s="53">
        <f t="shared" si="3"/>
        <v>22932.422075505543</v>
      </c>
      <c r="CY16" s="53">
        <f t="shared" si="3"/>
        <v>22932.422075505543</v>
      </c>
      <c r="CZ16" s="53">
        <f t="shared" si="3"/>
        <v>22932.422075505543</v>
      </c>
      <c r="DA16" s="53">
        <f t="shared" si="3"/>
        <v>22932.422075505543</v>
      </c>
      <c r="DB16" s="53">
        <f t="shared" si="3"/>
        <v>22932.422075505543</v>
      </c>
      <c r="DC16" s="53">
        <f t="shared" si="3"/>
        <v>22932.422075505543</v>
      </c>
      <c r="DD16" s="53">
        <f t="shared" si="3"/>
        <v>22932.422075505543</v>
      </c>
      <c r="DE16" s="53">
        <f t="shared" si="3"/>
        <v>22932.422075505543</v>
      </c>
      <c r="DF16" s="53">
        <f t="shared" si="3"/>
        <v>22932.422075505543</v>
      </c>
      <c r="DG16" s="53">
        <f t="shared" si="3"/>
        <v>22932.422075505543</v>
      </c>
      <c r="DH16" s="53">
        <f t="shared" si="3"/>
        <v>22932.422075505543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244</v>
      </c>
      <c r="F18" s="206"/>
      <c r="G18" s="206" t="str">
        <f xml:space="preserve"> SMU</f>
        <v>$ 000s</v>
      </c>
      <c r="H18" s="206">
        <f xml:space="preserve"> SUM(J18:EA18)</f>
        <v>22932.422075505543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22932.422075505543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-22932.422075505543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-22932.422075505543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220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22932.422075505543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219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22932.422075505543</v>
      </c>
      <c r="N26" s="185">
        <f t="shared" si="11"/>
        <v>22932.422075505543</v>
      </c>
      <c r="O26" s="185">
        <f t="shared" si="11"/>
        <v>22932.422075505543</v>
      </c>
      <c r="P26" s="185">
        <f t="shared" si="11"/>
        <v>22932.422075505543</v>
      </c>
      <c r="Q26" s="185">
        <f t="shared" si="11"/>
        <v>22932.422075505543</v>
      </c>
      <c r="R26" s="185">
        <f t="shared" si="11"/>
        <v>22932.422075505543</v>
      </c>
      <c r="S26" s="185">
        <f t="shared" si="11"/>
        <v>22932.422075505543</v>
      </c>
      <c r="T26" s="185">
        <f t="shared" si="11"/>
        <v>22932.422075505543</v>
      </c>
      <c r="U26" s="185">
        <f t="shared" si="11"/>
        <v>22932.422075505543</v>
      </c>
      <c r="V26" s="185">
        <f t="shared" si="11"/>
        <v>22932.422075505543</v>
      </c>
      <c r="W26" s="185">
        <f t="shared" si="11"/>
        <v>22932.422075505543</v>
      </c>
      <c r="X26" s="185">
        <f t="shared" si="11"/>
        <v>22932.422075505543</v>
      </c>
      <c r="Y26" s="185">
        <f t="shared" si="11"/>
        <v>22932.422075505543</v>
      </c>
      <c r="Z26" s="185">
        <f t="shared" si="11"/>
        <v>22932.422075505543</v>
      </c>
      <c r="AA26" s="185">
        <f t="shared" si="11"/>
        <v>22932.422075505543</v>
      </c>
      <c r="AB26" s="185">
        <f t="shared" si="11"/>
        <v>22932.422075505543</v>
      </c>
      <c r="AC26" s="185">
        <f t="shared" si="11"/>
        <v>22932.422075505543</v>
      </c>
      <c r="AD26" s="185">
        <f t="shared" si="11"/>
        <v>22932.422075505543</v>
      </c>
      <c r="AE26" s="185">
        <f t="shared" si="11"/>
        <v>22932.422075505543</v>
      </c>
      <c r="AF26" s="185">
        <f t="shared" si="11"/>
        <v>22932.422075505543</v>
      </c>
      <c r="AG26" s="185">
        <f t="shared" si="11"/>
        <v>22932.422075505543</v>
      </c>
      <c r="AH26" s="185">
        <f t="shared" si="11"/>
        <v>22932.422075505543</v>
      </c>
      <c r="AI26" s="185">
        <f t="shared" si="11"/>
        <v>22932.422075505543</v>
      </c>
      <c r="AJ26" s="185">
        <f t="shared" si="11"/>
        <v>22932.422075505543</v>
      </c>
      <c r="AK26" s="185">
        <f t="shared" si="11"/>
        <v>22932.422075505543</v>
      </c>
      <c r="AL26" s="185">
        <f t="shared" si="11"/>
        <v>22932.422075505543</v>
      </c>
      <c r="AM26" s="185">
        <f t="shared" si="11"/>
        <v>22932.422075505543</v>
      </c>
      <c r="AN26" s="185">
        <f t="shared" si="11"/>
        <v>22932.422075505543</v>
      </c>
      <c r="AO26" s="185">
        <f t="shared" si="11"/>
        <v>22932.422075505543</v>
      </c>
      <c r="AP26" s="185">
        <f t="shared" ref="AP26:BU26" si="12">AO29</f>
        <v>22932.422075505543</v>
      </c>
      <c r="AQ26" s="185">
        <f t="shared" si="12"/>
        <v>22932.422075505543</v>
      </c>
      <c r="AR26" s="185">
        <f t="shared" si="12"/>
        <v>22932.422075505543</v>
      </c>
      <c r="AS26" s="185">
        <f t="shared" si="12"/>
        <v>22932.422075505543</v>
      </c>
      <c r="AT26" s="185">
        <f t="shared" si="12"/>
        <v>22932.422075505543</v>
      </c>
      <c r="AU26" s="185">
        <f t="shared" si="12"/>
        <v>22932.422075505543</v>
      </c>
      <c r="AV26" s="185">
        <f t="shared" si="12"/>
        <v>22932.422075505543</v>
      </c>
      <c r="AW26" s="185">
        <f t="shared" si="12"/>
        <v>22932.422075505543</v>
      </c>
      <c r="AX26" s="185">
        <f t="shared" si="12"/>
        <v>22932.422075505543</v>
      </c>
      <c r="AY26" s="185">
        <f t="shared" si="12"/>
        <v>22932.422075505543</v>
      </c>
      <c r="AZ26" s="185">
        <f t="shared" si="12"/>
        <v>22932.422075505543</v>
      </c>
      <c r="BA26" s="185">
        <f t="shared" si="12"/>
        <v>22932.422075505543</v>
      </c>
      <c r="BB26" s="185">
        <f t="shared" si="12"/>
        <v>22932.422075505543</v>
      </c>
      <c r="BC26" s="185">
        <f t="shared" si="12"/>
        <v>22932.422075505543</v>
      </c>
      <c r="BD26" s="185">
        <f t="shared" si="12"/>
        <v>22932.422075505543</v>
      </c>
      <c r="BE26" s="185">
        <f t="shared" si="12"/>
        <v>22932.422075505543</v>
      </c>
      <c r="BF26" s="185">
        <f t="shared" si="12"/>
        <v>22932.422075505543</v>
      </c>
      <c r="BG26" s="185">
        <f t="shared" si="12"/>
        <v>22932.422075505543</v>
      </c>
      <c r="BH26" s="185">
        <f t="shared" si="12"/>
        <v>22932.422075505543</v>
      </c>
      <c r="BI26" s="185">
        <f t="shared" si="12"/>
        <v>22932.422075505543</v>
      </c>
      <c r="BJ26" s="185">
        <f t="shared" si="12"/>
        <v>22932.422075505543</v>
      </c>
      <c r="BK26" s="185">
        <f t="shared" si="12"/>
        <v>22932.422075505543</v>
      </c>
      <c r="BL26" s="185">
        <f t="shared" si="12"/>
        <v>22932.422075505543</v>
      </c>
      <c r="BM26" s="185">
        <f t="shared" si="12"/>
        <v>22932.422075505543</v>
      </c>
      <c r="BN26" s="185">
        <f t="shared" si="12"/>
        <v>22932.422075505543</v>
      </c>
      <c r="BO26" s="185">
        <f t="shared" si="12"/>
        <v>22932.422075505543</v>
      </c>
      <c r="BP26" s="185">
        <f t="shared" si="12"/>
        <v>22932.422075505543</v>
      </c>
      <c r="BQ26" s="185">
        <f t="shared" si="12"/>
        <v>22932.422075505543</v>
      </c>
      <c r="BR26" s="185">
        <f t="shared" si="12"/>
        <v>22932.422075505543</v>
      </c>
      <c r="BS26" s="185">
        <f t="shared" si="12"/>
        <v>22932.422075505543</v>
      </c>
      <c r="BT26" s="185">
        <f t="shared" si="12"/>
        <v>22932.422075505543</v>
      </c>
      <c r="BU26" s="185">
        <f t="shared" si="12"/>
        <v>22932.422075505543</v>
      </c>
      <c r="BV26" s="185">
        <f t="shared" ref="BV26:DA26" si="13">BU29</f>
        <v>22932.422075505543</v>
      </c>
      <c r="BW26" s="185">
        <f t="shared" si="13"/>
        <v>22932.422075505543</v>
      </c>
      <c r="BX26" s="185">
        <f t="shared" si="13"/>
        <v>22932.422075505543</v>
      </c>
      <c r="BY26" s="185">
        <f t="shared" si="13"/>
        <v>22932.422075505543</v>
      </c>
      <c r="BZ26" s="185">
        <f t="shared" si="13"/>
        <v>22932.422075505543</v>
      </c>
      <c r="CA26" s="185">
        <f t="shared" si="13"/>
        <v>22932.422075505543</v>
      </c>
      <c r="CB26" s="185">
        <f t="shared" si="13"/>
        <v>22932.422075505543</v>
      </c>
      <c r="CC26" s="185">
        <f t="shared" si="13"/>
        <v>22932.422075505543</v>
      </c>
      <c r="CD26" s="185">
        <f t="shared" si="13"/>
        <v>22932.422075505543</v>
      </c>
      <c r="CE26" s="185">
        <f t="shared" si="13"/>
        <v>22932.422075505543</v>
      </c>
      <c r="CF26" s="185">
        <f t="shared" si="13"/>
        <v>22932.422075505543</v>
      </c>
      <c r="CG26" s="185">
        <f t="shared" si="13"/>
        <v>22932.422075505543</v>
      </c>
      <c r="CH26" s="185">
        <f t="shared" si="13"/>
        <v>22932.422075505543</v>
      </c>
      <c r="CI26" s="185">
        <f t="shared" si="13"/>
        <v>22932.422075505543</v>
      </c>
      <c r="CJ26" s="185">
        <f t="shared" si="13"/>
        <v>22932.422075505543</v>
      </c>
      <c r="CK26" s="185">
        <f t="shared" si="13"/>
        <v>22932.422075505543</v>
      </c>
      <c r="CL26" s="185">
        <f t="shared" si="13"/>
        <v>22932.422075505543</v>
      </c>
      <c r="CM26" s="185">
        <f t="shared" si="13"/>
        <v>22932.422075505543</v>
      </c>
      <c r="CN26" s="185">
        <f t="shared" si="13"/>
        <v>22932.422075505543</v>
      </c>
      <c r="CO26" s="185">
        <f t="shared" si="13"/>
        <v>22932.422075505543</v>
      </c>
      <c r="CP26" s="185">
        <f t="shared" si="13"/>
        <v>22932.422075505543</v>
      </c>
      <c r="CQ26" s="185">
        <f t="shared" si="13"/>
        <v>22932.422075505543</v>
      </c>
      <c r="CR26" s="185">
        <f t="shared" si="13"/>
        <v>22932.422075505543</v>
      </c>
      <c r="CS26" s="185">
        <f t="shared" si="13"/>
        <v>22932.422075505543</v>
      </c>
      <c r="CT26" s="185">
        <f t="shared" si="13"/>
        <v>22932.422075505543</v>
      </c>
      <c r="CU26" s="185">
        <f t="shared" si="13"/>
        <v>22932.422075505543</v>
      </c>
      <c r="CV26" s="185">
        <f t="shared" si="13"/>
        <v>22932.422075505543</v>
      </c>
      <c r="CW26" s="185">
        <f t="shared" si="13"/>
        <v>22932.422075505543</v>
      </c>
      <c r="CX26" s="185">
        <f t="shared" si="13"/>
        <v>22932.422075505543</v>
      </c>
      <c r="CY26" s="185">
        <f t="shared" si="13"/>
        <v>22932.422075505543</v>
      </c>
      <c r="CZ26" s="185">
        <f t="shared" si="13"/>
        <v>22932.422075505543</v>
      </c>
      <c r="DA26" s="185">
        <f t="shared" si="13"/>
        <v>22932.422075505543</v>
      </c>
      <c r="DB26" s="185">
        <f t="shared" ref="DB26:EA26" si="14">DA29</f>
        <v>22932.422075505543</v>
      </c>
      <c r="DC26" s="185">
        <f t="shared" si="14"/>
        <v>22932.422075505543</v>
      </c>
      <c r="DD26" s="185">
        <f t="shared" si="14"/>
        <v>22932.422075505543</v>
      </c>
      <c r="DE26" s="185">
        <f t="shared" si="14"/>
        <v>22932.422075505543</v>
      </c>
      <c r="DF26" s="185">
        <f t="shared" si="14"/>
        <v>22932.422075505543</v>
      </c>
      <c r="DG26" s="185">
        <f t="shared" si="14"/>
        <v>22932.422075505543</v>
      </c>
      <c r="DH26" s="185">
        <f t="shared" si="14"/>
        <v>22932.422075505543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222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22932.422075505543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22932.422075505543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220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22932.422075505543</v>
      </c>
      <c r="M29" s="488">
        <f t="shared" si="19"/>
        <v>22932.422075505543</v>
      </c>
      <c r="N29" s="488">
        <f t="shared" si="19"/>
        <v>22932.422075505543</v>
      </c>
      <c r="O29" s="488">
        <f t="shared" si="19"/>
        <v>22932.422075505543</v>
      </c>
      <c r="P29" s="488">
        <f t="shared" si="19"/>
        <v>22932.422075505543</v>
      </c>
      <c r="Q29" s="488">
        <f t="shared" si="19"/>
        <v>22932.422075505543</v>
      </c>
      <c r="R29" s="488">
        <f t="shared" si="19"/>
        <v>22932.422075505543</v>
      </c>
      <c r="S29" s="488">
        <f t="shared" si="19"/>
        <v>22932.422075505543</v>
      </c>
      <c r="T29" s="488">
        <f t="shared" si="19"/>
        <v>22932.422075505543</v>
      </c>
      <c r="U29" s="488">
        <f t="shared" si="19"/>
        <v>22932.422075505543</v>
      </c>
      <c r="V29" s="488">
        <f t="shared" si="19"/>
        <v>22932.422075505543</v>
      </c>
      <c r="W29" s="488">
        <f t="shared" si="19"/>
        <v>22932.422075505543</v>
      </c>
      <c r="X29" s="488">
        <f t="shared" si="19"/>
        <v>22932.422075505543</v>
      </c>
      <c r="Y29" s="488">
        <f t="shared" si="19"/>
        <v>22932.422075505543</v>
      </c>
      <c r="Z29" s="488">
        <f t="shared" si="19"/>
        <v>22932.422075505543</v>
      </c>
      <c r="AA29" s="488">
        <f t="shared" si="19"/>
        <v>22932.422075505543</v>
      </c>
      <c r="AB29" s="488">
        <f t="shared" si="19"/>
        <v>22932.422075505543</v>
      </c>
      <c r="AC29" s="488">
        <f t="shared" si="19"/>
        <v>22932.422075505543</v>
      </c>
      <c r="AD29" s="488">
        <f t="shared" si="19"/>
        <v>22932.422075505543</v>
      </c>
      <c r="AE29" s="488">
        <f t="shared" si="19"/>
        <v>22932.422075505543</v>
      </c>
      <c r="AF29" s="488">
        <f t="shared" si="19"/>
        <v>22932.422075505543</v>
      </c>
      <c r="AG29" s="488">
        <f t="shared" si="19"/>
        <v>22932.422075505543</v>
      </c>
      <c r="AH29" s="488">
        <f t="shared" si="19"/>
        <v>22932.422075505543</v>
      </c>
      <c r="AI29" s="488">
        <f t="shared" si="19"/>
        <v>22932.422075505543</v>
      </c>
      <c r="AJ29" s="488">
        <f t="shared" si="19"/>
        <v>22932.422075505543</v>
      </c>
      <c r="AK29" s="488">
        <f t="shared" si="19"/>
        <v>22932.422075505543</v>
      </c>
      <c r="AL29" s="488">
        <f t="shared" si="19"/>
        <v>22932.422075505543</v>
      </c>
      <c r="AM29" s="488">
        <f t="shared" si="19"/>
        <v>22932.422075505543</v>
      </c>
      <c r="AN29" s="488">
        <f t="shared" si="19"/>
        <v>22932.422075505543</v>
      </c>
      <c r="AO29" s="488">
        <f t="shared" si="19"/>
        <v>22932.422075505543</v>
      </c>
      <c r="AP29" s="488">
        <f t="shared" ref="AP29:BU29" si="20" xml:space="preserve"> IF( AP24 = 1, $F23, AP26 + AP27 - AP28)</f>
        <v>22932.422075505543</v>
      </c>
      <c r="AQ29" s="488">
        <f t="shared" si="20"/>
        <v>22932.422075505543</v>
      </c>
      <c r="AR29" s="488">
        <f t="shared" si="20"/>
        <v>22932.422075505543</v>
      </c>
      <c r="AS29" s="488">
        <f t="shared" si="20"/>
        <v>22932.422075505543</v>
      </c>
      <c r="AT29" s="488">
        <f t="shared" si="20"/>
        <v>22932.422075505543</v>
      </c>
      <c r="AU29" s="488">
        <f t="shared" si="20"/>
        <v>22932.422075505543</v>
      </c>
      <c r="AV29" s="488">
        <f t="shared" si="20"/>
        <v>22932.422075505543</v>
      </c>
      <c r="AW29" s="488">
        <f t="shared" si="20"/>
        <v>22932.422075505543</v>
      </c>
      <c r="AX29" s="488">
        <f t="shared" si="20"/>
        <v>22932.422075505543</v>
      </c>
      <c r="AY29" s="488">
        <f t="shared" si="20"/>
        <v>22932.422075505543</v>
      </c>
      <c r="AZ29" s="488">
        <f t="shared" si="20"/>
        <v>22932.422075505543</v>
      </c>
      <c r="BA29" s="488">
        <f t="shared" si="20"/>
        <v>22932.422075505543</v>
      </c>
      <c r="BB29" s="488">
        <f t="shared" si="20"/>
        <v>22932.422075505543</v>
      </c>
      <c r="BC29" s="488">
        <f t="shared" si="20"/>
        <v>22932.422075505543</v>
      </c>
      <c r="BD29" s="488">
        <f t="shared" si="20"/>
        <v>22932.422075505543</v>
      </c>
      <c r="BE29" s="488">
        <f t="shared" si="20"/>
        <v>22932.422075505543</v>
      </c>
      <c r="BF29" s="488">
        <f t="shared" si="20"/>
        <v>22932.422075505543</v>
      </c>
      <c r="BG29" s="488">
        <f t="shared" si="20"/>
        <v>22932.422075505543</v>
      </c>
      <c r="BH29" s="488">
        <f t="shared" si="20"/>
        <v>22932.422075505543</v>
      </c>
      <c r="BI29" s="488">
        <f t="shared" si="20"/>
        <v>22932.422075505543</v>
      </c>
      <c r="BJ29" s="488">
        <f t="shared" si="20"/>
        <v>22932.422075505543</v>
      </c>
      <c r="BK29" s="488">
        <f t="shared" si="20"/>
        <v>22932.422075505543</v>
      </c>
      <c r="BL29" s="488">
        <f t="shared" si="20"/>
        <v>22932.422075505543</v>
      </c>
      <c r="BM29" s="488">
        <f t="shared" si="20"/>
        <v>22932.422075505543</v>
      </c>
      <c r="BN29" s="488">
        <f t="shared" si="20"/>
        <v>22932.422075505543</v>
      </c>
      <c r="BO29" s="488">
        <f t="shared" si="20"/>
        <v>22932.422075505543</v>
      </c>
      <c r="BP29" s="488">
        <f t="shared" si="20"/>
        <v>22932.422075505543</v>
      </c>
      <c r="BQ29" s="488">
        <f t="shared" si="20"/>
        <v>22932.422075505543</v>
      </c>
      <c r="BR29" s="488">
        <f t="shared" si="20"/>
        <v>22932.422075505543</v>
      </c>
      <c r="BS29" s="488">
        <f t="shared" si="20"/>
        <v>22932.422075505543</v>
      </c>
      <c r="BT29" s="488">
        <f t="shared" si="20"/>
        <v>22932.422075505543</v>
      </c>
      <c r="BU29" s="488">
        <f t="shared" si="20"/>
        <v>22932.422075505543</v>
      </c>
      <c r="BV29" s="488">
        <f t="shared" ref="BV29:DA29" si="21" xml:space="preserve"> IF( BV24 = 1, $F23, BV26 + BV27 - BV28)</f>
        <v>22932.422075505543</v>
      </c>
      <c r="BW29" s="488">
        <f t="shared" si="21"/>
        <v>22932.422075505543</v>
      </c>
      <c r="BX29" s="488">
        <f t="shared" si="21"/>
        <v>22932.422075505543</v>
      </c>
      <c r="BY29" s="488">
        <f t="shared" si="21"/>
        <v>22932.422075505543</v>
      </c>
      <c r="BZ29" s="488">
        <f t="shared" si="21"/>
        <v>22932.422075505543</v>
      </c>
      <c r="CA29" s="488">
        <f t="shared" si="21"/>
        <v>22932.422075505543</v>
      </c>
      <c r="CB29" s="488">
        <f t="shared" si="21"/>
        <v>22932.422075505543</v>
      </c>
      <c r="CC29" s="488">
        <f t="shared" si="21"/>
        <v>22932.422075505543</v>
      </c>
      <c r="CD29" s="488">
        <f t="shared" si="21"/>
        <v>22932.422075505543</v>
      </c>
      <c r="CE29" s="488">
        <f t="shared" si="21"/>
        <v>22932.422075505543</v>
      </c>
      <c r="CF29" s="488">
        <f t="shared" si="21"/>
        <v>22932.422075505543</v>
      </c>
      <c r="CG29" s="488">
        <f t="shared" si="21"/>
        <v>22932.422075505543</v>
      </c>
      <c r="CH29" s="488">
        <f t="shared" si="21"/>
        <v>22932.422075505543</v>
      </c>
      <c r="CI29" s="488">
        <f t="shared" si="21"/>
        <v>22932.422075505543</v>
      </c>
      <c r="CJ29" s="488">
        <f t="shared" si="21"/>
        <v>22932.422075505543</v>
      </c>
      <c r="CK29" s="488">
        <f t="shared" si="21"/>
        <v>22932.422075505543</v>
      </c>
      <c r="CL29" s="488">
        <f t="shared" si="21"/>
        <v>22932.422075505543</v>
      </c>
      <c r="CM29" s="488">
        <f t="shared" si="21"/>
        <v>22932.422075505543</v>
      </c>
      <c r="CN29" s="488">
        <f t="shared" si="21"/>
        <v>22932.422075505543</v>
      </c>
      <c r="CO29" s="488">
        <f t="shared" si="21"/>
        <v>22932.422075505543</v>
      </c>
      <c r="CP29" s="488">
        <f t="shared" si="21"/>
        <v>22932.422075505543</v>
      </c>
      <c r="CQ29" s="488">
        <f t="shared" si="21"/>
        <v>22932.422075505543</v>
      </c>
      <c r="CR29" s="488">
        <f t="shared" si="21"/>
        <v>22932.422075505543</v>
      </c>
      <c r="CS29" s="488">
        <f t="shared" si="21"/>
        <v>22932.422075505543</v>
      </c>
      <c r="CT29" s="488">
        <f t="shared" si="21"/>
        <v>22932.422075505543</v>
      </c>
      <c r="CU29" s="488">
        <f t="shared" si="21"/>
        <v>22932.422075505543</v>
      </c>
      <c r="CV29" s="488">
        <f t="shared" si="21"/>
        <v>22932.422075505543</v>
      </c>
      <c r="CW29" s="488">
        <f t="shared" si="21"/>
        <v>22932.422075505543</v>
      </c>
      <c r="CX29" s="488">
        <f t="shared" si="21"/>
        <v>22932.422075505543</v>
      </c>
      <c r="CY29" s="488">
        <f t="shared" si="21"/>
        <v>22932.422075505543</v>
      </c>
      <c r="CZ29" s="488">
        <f t="shared" si="21"/>
        <v>22932.422075505543</v>
      </c>
      <c r="DA29" s="488">
        <f t="shared" si="21"/>
        <v>22932.422075505543</v>
      </c>
      <c r="DB29" s="488">
        <f t="shared" ref="DB29:EA29" si="22" xml:space="preserve"> IF( DB24 = 1, $F23, DB26 + DB27 - DB28)</f>
        <v>22932.422075505543</v>
      </c>
      <c r="DC29" s="488">
        <f t="shared" si="22"/>
        <v>22932.422075505543</v>
      </c>
      <c r="DD29" s="488">
        <f t="shared" si="22"/>
        <v>22932.422075505543</v>
      </c>
      <c r="DE29" s="488">
        <f t="shared" si="22"/>
        <v>22932.422075505543</v>
      </c>
      <c r="DF29" s="488">
        <f t="shared" si="22"/>
        <v>22932.422075505543</v>
      </c>
      <c r="DG29" s="488">
        <f t="shared" si="22"/>
        <v>22932.422075505543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153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151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1909.5441016757391</v>
      </c>
      <c r="O38" s="185">
        <f t="shared" si="23"/>
        <v>3853.1647350776657</v>
      </c>
      <c r="P38" s="185">
        <f t="shared" si="23"/>
        <v>3077.9950869804779</v>
      </c>
      <c r="Q38" s="185">
        <f t="shared" si="23"/>
        <v>2591.4663274127774</v>
      </c>
      <c r="R38" s="185">
        <f t="shared" si="23"/>
        <v>4403.7583137087768</v>
      </c>
      <c r="S38" s="185">
        <f t="shared" si="23"/>
        <v>6419.386554700468</v>
      </c>
      <c r="T38" s="185">
        <f t="shared" si="23"/>
        <v>5731.0347715080952</v>
      </c>
      <c r="U38" s="185">
        <f t="shared" si="23"/>
        <v>5329.0825801772453</v>
      </c>
      <c r="V38" s="185">
        <f t="shared" si="23"/>
        <v>7216.8746654302486</v>
      </c>
      <c r="W38" s="185">
        <f t="shared" si="23"/>
        <v>9309.3910527962998</v>
      </c>
      <c r="X38" s="185">
        <f t="shared" si="23"/>
        <v>8712.7434170553061</v>
      </c>
      <c r="Y38" s="185">
        <f t="shared" si="23"/>
        <v>8388.8478220263096</v>
      </c>
      <c r="Z38" s="185">
        <f t="shared" si="23"/>
        <v>10358.830512970095</v>
      </c>
      <c r="AA38" s="185">
        <f t="shared" si="23"/>
        <v>12533.265053287454</v>
      </c>
      <c r="AB38" s="185">
        <f t="shared" si="23"/>
        <v>12033.359932749489</v>
      </c>
      <c r="AC38" s="185">
        <f t="shared" si="23"/>
        <v>11815.283756149136</v>
      </c>
      <c r="AD38" s="185">
        <f t="shared" si="23"/>
        <v>13869.358467376813</v>
      </c>
      <c r="AE38" s="185">
        <f t="shared" si="23"/>
        <v>16131.347450573965</v>
      </c>
      <c r="AF38" s="185">
        <f t="shared" si="23"/>
        <v>15733.839116274414</v>
      </c>
      <c r="AG38" s="185">
        <f t="shared" si="23"/>
        <v>15615.824985822839</v>
      </c>
      <c r="AH38" s="185">
        <f t="shared" si="23"/>
        <v>17761.464348993086</v>
      </c>
      <c r="AI38" s="185">
        <f t="shared" si="23"/>
        <v>20116.840491568637</v>
      </c>
      <c r="AJ38" s="185">
        <f t="shared" si="23"/>
        <v>19827.582974591282</v>
      </c>
      <c r="AK38" s="185">
        <f t="shared" si="23"/>
        <v>19815.449103304716</v>
      </c>
      <c r="AL38" s="185">
        <f t="shared" si="23"/>
        <v>22058.681093804498</v>
      </c>
      <c r="AM38" s="185">
        <f t="shared" si="23"/>
        <v>24483.870006912599</v>
      </c>
      <c r="AN38" s="185">
        <f t="shared" si="23"/>
        <v>24291.378003879421</v>
      </c>
      <c r="AO38" s="185">
        <f t="shared" si="23"/>
        <v>24356.193252843008</v>
      </c>
      <c r="AP38" s="185">
        <f t="shared" si="23"/>
        <v>26360.753231863604</v>
      </c>
      <c r="AQ38" s="185">
        <f t="shared" si="23"/>
        <v>28509.114144257408</v>
      </c>
      <c r="AR38" s="185">
        <f t="shared" si="23"/>
        <v>28384.124189016682</v>
      </c>
      <c r="AS38" s="185">
        <f t="shared" si="23"/>
        <v>28520.490057597031</v>
      </c>
      <c r="AT38" s="185">
        <f t="shared" si="23"/>
        <v>30583.1712326263</v>
      </c>
      <c r="AU38" s="185">
        <f t="shared" si="23"/>
        <v>32793.942300040821</v>
      </c>
      <c r="AV38" s="185">
        <f t="shared" si="23"/>
        <v>32744.775058843854</v>
      </c>
      <c r="AW38" s="185">
        <f t="shared" si="23"/>
        <v>32955.319571686116</v>
      </c>
      <c r="AX38" s="185">
        <f t="shared" si="23"/>
        <v>35085.83966991827</v>
      </c>
      <c r="AY38" s="185">
        <f t="shared" si="23"/>
        <v>37366.939346217558</v>
      </c>
      <c r="AZ38" s="185">
        <f t="shared" si="23"/>
        <v>37401.339814067353</v>
      </c>
      <c r="BA38" s="185">
        <f t="shared" si="23"/>
        <v>37693.626312881657</v>
      </c>
      <c r="BB38" s="185">
        <f t="shared" si="23"/>
        <v>37547.292783004697</v>
      </c>
      <c r="BC38" s="185">
        <f t="shared" si="23"/>
        <v>36677.155085624356</v>
      </c>
      <c r="BD38" s="185">
        <f t="shared" si="23"/>
        <v>34673.976467494831</v>
      </c>
      <c r="BE38" s="185">
        <f t="shared" si="23"/>
        <v>33679.874200058039</v>
      </c>
      <c r="BF38" s="185">
        <f t="shared" si="23"/>
        <v>33536.120038713307</v>
      </c>
      <c r="BG38" s="185">
        <f t="shared" si="23"/>
        <v>32665.358836132578</v>
      </c>
      <c r="BH38" s="185">
        <f t="shared" si="23"/>
        <v>30667.152214387112</v>
      </c>
      <c r="BI38" s="185">
        <f t="shared" si="23"/>
        <v>29679.685982296149</v>
      </c>
      <c r="BJ38" s="185">
        <f t="shared" si="23"/>
        <v>29524.926087083186</v>
      </c>
      <c r="BK38" s="185">
        <f t="shared" si="23"/>
        <v>28653.54493623383</v>
      </c>
      <c r="BL38" s="185">
        <f t="shared" si="23"/>
        <v>26660.285192880929</v>
      </c>
      <c r="BM38" s="185">
        <f t="shared" si="23"/>
        <v>25672.650439296733</v>
      </c>
      <c r="BN38" s="185">
        <f t="shared" si="23"/>
        <v>25513.709486203454</v>
      </c>
      <c r="BO38" s="185">
        <f t="shared" si="23"/>
        <v>24641.711935487823</v>
      </c>
      <c r="BP38" s="185">
        <f t="shared" si="23"/>
        <v>22653.374069809859</v>
      </c>
      <c r="BQ38" s="185">
        <f t="shared" si="23"/>
        <v>21665.569493881223</v>
      </c>
      <c r="BR38" s="185">
        <f t="shared" si="23"/>
        <v>21502.46877015561</v>
      </c>
      <c r="BS38" s="185">
        <f t="shared" si="23"/>
        <v>20629.858359673817</v>
      </c>
      <c r="BT38" s="185">
        <f t="shared" si="23"/>
        <v>18646.417487488587</v>
      </c>
      <c r="BU38" s="185">
        <f t="shared" si="23"/>
        <v>17651.948742638426</v>
      </c>
      <c r="BV38" s="185">
        <f t="shared" ref="BV38:EA38" si="24">BU41</f>
        <v>17491.202448504686</v>
      </c>
      <c r="BW38" s="185">
        <f t="shared" si="24"/>
        <v>16617.982710284345</v>
      </c>
      <c r="BX38" s="185">
        <f t="shared" si="24"/>
        <v>14639.414063207196</v>
      </c>
      <c r="BY38" s="185">
        <f t="shared" si="24"/>
        <v>13651.265792808113</v>
      </c>
      <c r="BZ38" s="185">
        <f t="shared" si="24"/>
        <v>13479.90900578022</v>
      </c>
      <c r="CA38" s="185">
        <f t="shared" si="24"/>
        <v>12606.083464008827</v>
      </c>
      <c r="CB38" s="185">
        <f t="shared" si="24"/>
        <v>10632.362388715257</v>
      </c>
      <c r="CC38" s="185">
        <f t="shared" si="24"/>
        <v>9644.0401708461832</v>
      </c>
      <c r="CD38" s="185">
        <f t="shared" si="24"/>
        <v>9468.5869009469243</v>
      </c>
      <c r="CE38" s="185">
        <f t="shared" si="24"/>
        <v>8594.1590722069868</v>
      </c>
      <c r="CF38" s="185">
        <f t="shared" si="24"/>
        <v>6625.2610296956573</v>
      </c>
      <c r="CG38" s="185">
        <f t="shared" si="24"/>
        <v>5636.7634127889596</v>
      </c>
      <c r="CH38" s="185">
        <f t="shared" si="24"/>
        <v>5457.2345668648031</v>
      </c>
      <c r="CI38" s="185">
        <f t="shared" si="24"/>
        <v>4582.2079603717257</v>
      </c>
      <c r="CJ38" s="185">
        <f t="shared" si="24"/>
        <v>2618.1085252278367</v>
      </c>
      <c r="CK38" s="185">
        <f t="shared" si="24"/>
        <v>1623.2597754608316</v>
      </c>
      <c r="CL38" s="185">
        <f t="shared" si="24"/>
        <v>1445.8504097384989</v>
      </c>
      <c r="CM38" s="185">
        <f t="shared" si="24"/>
        <v>570.22852758133195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411.03325441086713</v>
      </c>
      <c r="DJ38" s="185">
        <f t="shared" si="24"/>
        <v>3.7755398807348683E-10</v>
      </c>
      <c r="DK38" s="185">
        <f t="shared" si="24"/>
        <v>3.8316921825998031E-10</v>
      </c>
      <c r="DL38" s="185">
        <f t="shared" si="24"/>
        <v>3.8887054864266666E-10</v>
      </c>
      <c r="DM38" s="185">
        <f t="shared" si="24"/>
        <v>3.9453345701625229E-10</v>
      </c>
      <c r="DN38" s="185">
        <f t="shared" si="24"/>
        <v>4.0034517403765495E-10</v>
      </c>
      <c r="DO38" s="185">
        <f t="shared" si="24"/>
        <v>4.06309869075599E-10</v>
      </c>
      <c r="DP38" s="185">
        <f t="shared" si="24"/>
        <v>4.1236602277079154E-10</v>
      </c>
      <c r="DQ38" s="185">
        <f t="shared" si="24"/>
        <v>4.184482003728047E-10</v>
      </c>
      <c r="DR38" s="185">
        <f t="shared" si="24"/>
        <v>4.2462262433511505E-10</v>
      </c>
      <c r="DS38" s="185">
        <f t="shared" si="24"/>
        <v>4.3095957361095349E-10</v>
      </c>
      <c r="DT38" s="185">
        <f t="shared" si="24"/>
        <v>4.3739368944235477E-10</v>
      </c>
      <c r="DU38" s="185">
        <f t="shared" si="24"/>
        <v>4.4378444492793576E-10</v>
      </c>
      <c r="DV38" s="185">
        <f t="shared" si="24"/>
        <v>4.5034313526599892E-10</v>
      </c>
      <c r="DW38" s="185">
        <f t="shared" si="24"/>
        <v>4.5707446570944426E-10</v>
      </c>
      <c r="DX38" s="185">
        <f t="shared" si="24"/>
        <v>4.6390900988635576E-10</v>
      </c>
      <c r="DY38" s="185">
        <f t="shared" si="24"/>
        <v>4.7069749517859672E-10</v>
      </c>
      <c r="DZ38" s="185">
        <f t="shared" si="24"/>
        <v>4.7766436677879492E-10</v>
      </c>
      <c r="EA38" s="185">
        <f t="shared" si="24"/>
        <v>4.848146227721031E-10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167661.68806982375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2655.8917348118339</v>
      </c>
      <c r="N39" s="484">
        <f xml:space="preserve"> 'FS Qtr'!N$22</f>
        <v>3134.2619268962671</v>
      </c>
      <c r="O39" s="484">
        <f xml:space="preserve"> 'FS Qtr'!O$22</f>
        <v>-55.898710571058928</v>
      </c>
      <c r="P39" s="484">
        <f xml:space="preserve"> 'FS Qtr'!P$22</f>
        <v>-14.301163423783237</v>
      </c>
      <c r="Q39" s="484">
        <f xml:space="preserve"> 'FS Qtr'!Q$22</f>
        <v>2711.9717213631448</v>
      </c>
      <c r="R39" s="484">
        <f xml:space="preserve"> 'FS Qtr'!R$22</f>
        <v>3198.1455477706741</v>
      </c>
      <c r="S39" s="484">
        <f xml:space="preserve"> 'FS Qtr'!S$22</f>
        <v>25.137161332037635</v>
      </c>
      <c r="T39" s="484">
        <f xml:space="preserve"> 'FS Qtr'!T$22</f>
        <v>65.727539036133294</v>
      </c>
      <c r="U39" s="484">
        <f xml:space="preserve"> 'FS Qtr'!U$22</f>
        <v>2780.7620953795094</v>
      </c>
      <c r="V39" s="484">
        <f xml:space="preserve"> 'FS Qtr'!V$22</f>
        <v>3266.9057861489182</v>
      </c>
      <c r="W39" s="484">
        <f xml:space="preserve"> 'FS Qtr'!W$22</f>
        <v>111.04367967077985</v>
      </c>
      <c r="X39" s="484">
        <f xml:space="preserve"> 'FS Qtr'!X$22</f>
        <v>140.92280204519147</v>
      </c>
      <c r="Y39" s="484">
        <f xml:space="preserve"> 'FS Qtr'!Y$22</f>
        <v>2854.5231408913128</v>
      </c>
      <c r="Z39" s="484">
        <f xml:space="preserve"> 'FS Qtr'!Z$22</f>
        <v>3340.6912358766426</v>
      </c>
      <c r="AA39" s="484">
        <f xml:space="preserve"> 'FS Qtr'!AA$22</f>
        <v>201.97211271437845</v>
      </c>
      <c r="AB39" s="484">
        <f xml:space="preserve"> 'FS Qtr'!AB$22</f>
        <v>240.44201486301188</v>
      </c>
      <c r="AC39" s="484">
        <f xml:space="preserve"> 'FS Qtr'!AC$22</f>
        <v>2933.5895365907195</v>
      </c>
      <c r="AD39" s="484">
        <f xml:space="preserve"> 'FS Qtr'!AD$22</f>
        <v>3420.1072927030937</v>
      </c>
      <c r="AE39" s="484">
        <f xml:space="preserve"> 'FS Qtr'!AE$22</f>
        <v>298.53753284584832</v>
      </c>
      <c r="AF39" s="484">
        <f xml:space="preserve"> 'FS Qtr'!AF$22</f>
        <v>335.88880411619118</v>
      </c>
      <c r="AG39" s="484">
        <f xml:space="preserve"> 'FS Qtr'!AG$22</f>
        <v>3018.4070164059813</v>
      </c>
      <c r="AH39" s="484">
        <f xml:space="preserve"> 'FS Qtr'!AH$22</f>
        <v>3505.3494816456732</v>
      </c>
      <c r="AI39" s="484">
        <f xml:space="preserve"> 'FS Qtr'!AI$22</f>
        <v>400.93885495418806</v>
      </c>
      <c r="AJ39" s="484">
        <f xml:space="preserve"> 'FS Qtr'!AJ$22</f>
        <v>437.12973514615248</v>
      </c>
      <c r="AK39" s="484">
        <f xml:space="preserve"> 'FS Qtr'!AK$22</f>
        <v>3109.2382531904732</v>
      </c>
      <c r="AL39" s="484">
        <f xml:space="preserve"> 'FS Qtr'!AL$22</f>
        <v>3558.0803113450443</v>
      </c>
      <c r="AM39" s="484">
        <f xml:space="preserve"> 'FS Qtr'!AM$22</f>
        <v>486.66192271121417</v>
      </c>
      <c r="AN39" s="484">
        <f xml:space="preserve"> 'FS Qtr'!AN$22</f>
        <v>502.54740921931557</v>
      </c>
      <c r="AO39" s="484">
        <f xml:space="preserve"> 'FS Qtr'!AO$22</f>
        <v>2759.2024527257126</v>
      </c>
      <c r="AP39" s="484">
        <f xml:space="preserve"> 'FS Qtr'!AP$22</f>
        <v>3160.1546567771888</v>
      </c>
      <c r="AQ39" s="484">
        <f xml:space="preserve"> 'FS Qtr'!AQ$22</f>
        <v>535.92236245391211</v>
      </c>
      <c r="AR39" s="484">
        <f xml:space="preserve"> 'FS Qtr'!AR$22</f>
        <v>555.71232901555004</v>
      </c>
      <c r="AS39" s="484">
        <f xml:space="preserve"> 'FS Qtr'!AS$22</f>
        <v>2801.032226581498</v>
      </c>
      <c r="AT39" s="484">
        <f xml:space="preserve"> 'FS Qtr'!AT$22</f>
        <v>3203.6038636333656</v>
      </c>
      <c r="AU39" s="484">
        <f xml:space="preserve"> 'FS Qtr'!AU$22</f>
        <v>594.81320463120471</v>
      </c>
      <c r="AV39" s="484">
        <f xml:space="preserve"> 'FS Qtr'!AV$22</f>
        <v>614.54057230869353</v>
      </c>
      <c r="AW39" s="484">
        <f xml:space="preserve"> 'FS Qtr'!AW$22</f>
        <v>2852.093260328109</v>
      </c>
      <c r="AX39" s="484">
        <f xml:space="preserve"> 'FS Qtr'!AX$22</f>
        <v>3256.0567550521591</v>
      </c>
      <c r="AY39" s="484">
        <f xml:space="preserve"> 'FS Qtr'!AY$22</f>
        <v>662.45454388211238</v>
      </c>
      <c r="AZ39" s="484">
        <f xml:space="preserve"> 'FS Qtr'!AZ$22</f>
        <v>681.86972051108478</v>
      </c>
      <c r="BA39" s="484">
        <f xml:space="preserve"> 'FS Qtr'!BA$22</f>
        <v>2911.582260948981</v>
      </c>
      <c r="BB39" s="484">
        <f xml:space="preserve"> 'FS Qtr'!BB$22</f>
        <v>3287.1960448974723</v>
      </c>
      <c r="BC39" s="484">
        <f xml:space="preserve"> 'FS Qtr'!BC$22</f>
        <v>667.66553472887426</v>
      </c>
      <c r="BD39" s="484">
        <f xml:space="preserve"> 'FS Qtr'!BD$22</f>
        <v>661.34122983724228</v>
      </c>
      <c r="BE39" s="484">
        <f xml:space="preserve"> 'FS Qtr'!BE$22</f>
        <v>2864.8965505362557</v>
      </c>
      <c r="BF39" s="484">
        <f xml:space="preserve"> 'FS Qtr'!BF$22</f>
        <v>3239.4624357432258</v>
      </c>
      <c r="BG39" s="484">
        <f xml:space="preserve"> 'FS Qtr'!BG$22</f>
        <v>633.74149875635908</v>
      </c>
      <c r="BH39" s="484">
        <f xml:space="preserve"> 'FS Qtr'!BH$22</f>
        <v>628.18417134199558</v>
      </c>
      <c r="BI39" s="484">
        <f xml:space="preserve"> 'FS Qtr'!BI$22</f>
        <v>2821.4725386248633</v>
      </c>
      <c r="BJ39" s="484">
        <f xml:space="preserve"> 'FS Qtr'!BJ$22</f>
        <v>3194.8333770466716</v>
      </c>
      <c r="BK39" s="484">
        <f xml:space="preserve"> 'FS Qtr'!BK$22</f>
        <v>602.69901105111103</v>
      </c>
      <c r="BL39" s="484">
        <f xml:space="preserve"> 'FS Qtr'!BL$22</f>
        <v>597.75820762996955</v>
      </c>
      <c r="BM39" s="484">
        <f xml:space="preserve"> 'FS Qtr'!BM$22</f>
        <v>2780.691340079617</v>
      </c>
      <c r="BN39" s="484">
        <f xml:space="preserve"> 'FS Qtr'!BN$22</f>
        <v>3152.7206789556008</v>
      </c>
      <c r="BO39" s="484">
        <f xml:space="preserve"> 'FS Qtr'!BO$22</f>
        <v>573.97940790669134</v>
      </c>
      <c r="BP39" s="484">
        <f xml:space="preserve"> 'FS Qtr'!BP$22</f>
        <v>569.5324182648792</v>
      </c>
      <c r="BQ39" s="484">
        <f xml:space="preserve"> 'FS Qtr'!BQ$22</f>
        <v>2742.0481175751711</v>
      </c>
      <c r="BR39" s="484">
        <f xml:space="preserve"> 'FS Qtr'!BR$22</f>
        <v>3112.6444938540599</v>
      </c>
      <c r="BS39" s="484">
        <f xml:space="preserve"> 'FS Qtr'!BS$22</f>
        <v>547.12694571686609</v>
      </c>
      <c r="BT39" s="484">
        <f xml:space="preserve"> 'FS Qtr'!BT$22</f>
        <v>543.07365338439058</v>
      </c>
      <c r="BU39" s="484">
        <f xml:space="preserve"> 'FS Qtr'!BU$22</f>
        <v>2705.1309136460386</v>
      </c>
      <c r="BV39" s="484">
        <f xml:space="preserve"> 'FS Qtr'!BV$22</f>
        <v>3074.2132067366156</v>
      </c>
      <c r="BW39" s="484">
        <f xml:space="preserve"> 'FS Qtr'!BW$22</f>
        <v>521.7696967665994</v>
      </c>
      <c r="BX39" s="484">
        <f xml:space="preserve"> 'FS Qtr'!BX$22</f>
        <v>518.02838462909017</v>
      </c>
      <c r="BY39" s="484">
        <f xml:space="preserve"> 'FS Qtr'!BY$22</f>
        <v>2669.6034089895543</v>
      </c>
      <c r="BZ39" s="484">
        <f xml:space="preserve"> 'FS Qtr'!BZ$22</f>
        <v>3037.1070555214551</v>
      </c>
      <c r="CA39" s="484">
        <f xml:space="preserve"> 'FS Qtr'!CA$22</f>
        <v>497.60398846348022</v>
      </c>
      <c r="CB39" s="484">
        <f xml:space="preserve"> 'FS Qtr'!CB$22</f>
        <v>494.10792233840903</v>
      </c>
      <c r="CC39" s="484">
        <f xml:space="preserve"> 'FS Qtr'!CC$22</f>
        <v>2635.1908787210014</v>
      </c>
      <c r="CD39" s="484">
        <f xml:space="preserve"> 'FS Qtr'!CD$22</f>
        <v>3001.0647894166154</v>
      </c>
      <c r="CE39" s="484">
        <f xml:space="preserve"> 'FS Qtr'!CE$22</f>
        <v>474.38172871807922</v>
      </c>
      <c r="CF39" s="484">
        <f xml:space="preserve"> 'FS Qtr'!CF$22</f>
        <v>471.07637458655591</v>
      </c>
      <c r="CG39" s="484">
        <f xml:space="preserve"> 'FS Qtr'!CG$22</f>
        <v>2601.6687533752906</v>
      </c>
      <c r="CH39" s="484">
        <f xml:space="preserve"> 'FS Qtr'!CH$22</f>
        <v>2965.872801793922</v>
      </c>
      <c r="CI39" s="484">
        <f xml:space="preserve"> 'FS Qtr'!CI$22</f>
        <v>451.90008210511644</v>
      </c>
      <c r="CJ39" s="484">
        <f xml:space="preserve"> 'FS Qtr'!CJ$22</f>
        <v>448.74083945870007</v>
      </c>
      <c r="CK39" s="484">
        <f xml:space="preserve"> 'FS Qtr'!CK$22</f>
        <v>2568.8533014853911</v>
      </c>
      <c r="CL39" s="484">
        <f xml:space="preserve"> 'FS Qtr'!CL$22</f>
        <v>2931.3562785593458</v>
      </c>
      <c r="CM39" s="484">
        <f xml:space="preserve"> 'FS Qtr'!CM$22</f>
        <v>429.99306074463016</v>
      </c>
      <c r="CN39" s="484">
        <f xml:space="preserve"> 'FS Qtr'!CN$22</f>
        <v>426.94341630961958</v>
      </c>
      <c r="CO39" s="484">
        <f xml:space="preserve"> 'FS Qtr'!CO$22</f>
        <v>2536.5940401925968</v>
      </c>
      <c r="CP39" s="484">
        <f xml:space="preserve"> 'FS Qtr'!CP$22</f>
        <v>2897.3719881520306</v>
      </c>
      <c r="CQ39" s="484">
        <f xml:space="preserve"> 'FS Qtr'!CQ$22</f>
        <v>408.52467472879903</v>
      </c>
      <c r="CR39" s="484">
        <f xml:space="preserve"> 'FS Qtr'!CR$22</f>
        <v>405.55469858914046</v>
      </c>
      <c r="CS39" s="484">
        <f xml:space="preserve"> 'FS Qtr'!CS$22</f>
        <v>2504.76755334368</v>
      </c>
      <c r="CT39" s="484">
        <f xml:space="preserve"> 'FS Qtr'!CT$22</f>
        <v>2863.8024086542987</v>
      </c>
      <c r="CU39" s="484">
        <f xml:space="preserve"> 'FS Qtr'!CU$22</f>
        <v>387.38335280254262</v>
      </c>
      <c r="CV39" s="484">
        <f xml:space="preserve"> 'FS Qtr'!CV$22</f>
        <v>384.46847340706603</v>
      </c>
      <c r="CW39" s="484">
        <f xml:space="preserve"> 'FS Qtr'!CW$22</f>
        <v>2473.2724559889862</v>
      </c>
      <c r="CX39" s="484">
        <f xml:space="preserve"> 'FS Qtr'!CX$22</f>
        <v>2830.5509439809189</v>
      </c>
      <c r="CY39" s="484">
        <f xml:space="preserve"> 'FS Qtr'!CY$22</f>
        <v>366.47739766777511</v>
      </c>
      <c r="CZ39" s="484">
        <f xml:space="preserve"> 'FS Qtr'!CZ$22</f>
        <v>363.59740398893484</v>
      </c>
      <c r="DA39" s="484">
        <f xml:space="preserve"> 'FS Qtr'!DA$22</f>
        <v>2442.0252926252083</v>
      </c>
      <c r="DB39" s="484">
        <f xml:space="preserve"> 'FS Qtr'!DB$22</f>
        <v>2797.538027124192</v>
      </c>
      <c r="DC39" s="484">
        <f xml:space="preserve"> 'FS Qtr'!DC$22</f>
        <v>345.73128398896472</v>
      </c>
      <c r="DD39" s="484">
        <f xml:space="preserve"> 'FS Qtr'!DD$22</f>
        <v>342.86951269634699</v>
      </c>
      <c r="DE39" s="484">
        <f xml:space="preserve"> 'FS Qtr'!DE$22</f>
        <v>2410.9571959728428</v>
      </c>
      <c r="DF39" s="484">
        <f xml:space="preserve"> 'FS Qtr'!DF$22</f>
        <v>2764.6979459052909</v>
      </c>
      <c r="DG39" s="484">
        <f xml:space="preserve"> 'FS Qtr'!DG$22</f>
        <v>325.08264277791824</v>
      </c>
      <c r="DH39" s="484">
        <f xml:space="preserve"> 'FS Qtr'!DH$22</f>
        <v>411.03325441086713</v>
      </c>
      <c r="DI39" s="484">
        <f xml:space="preserve"> 'FS Qtr'!DI$22</f>
        <v>5.4712149818788809E-12</v>
      </c>
      <c r="DJ39" s="484">
        <f xml:space="preserve"> 'FS Qtr'!DJ$22</f>
        <v>5.6152301864934656E-12</v>
      </c>
      <c r="DK39" s="484">
        <f xml:space="preserve"> 'FS Qtr'!DK$22</f>
        <v>5.7013303826863659E-12</v>
      </c>
      <c r="DL39" s="484">
        <f xml:space="preserve"> 'FS Qtr'!DL$22</f>
        <v>5.662908373585652E-12</v>
      </c>
      <c r="DM39" s="484">
        <f xml:space="preserve"> 'FS Qtr'!DM$22</f>
        <v>5.8117170214026534E-12</v>
      </c>
      <c r="DN39" s="484">
        <f xml:space="preserve"> 'FS Qtr'!DN$22</f>
        <v>5.9646950379440435E-12</v>
      </c>
      <c r="DO39" s="484">
        <f xml:space="preserve"> 'FS Qtr'!DO$22</f>
        <v>6.0561536951925191E-12</v>
      </c>
      <c r="DP39" s="484">
        <f xml:space="preserve"> 'FS Qtr'!DP$22</f>
        <v>6.0821776020131654E-12</v>
      </c>
      <c r="DQ39" s="484">
        <f xml:space="preserve"> 'FS Qtr'!DQ$22</f>
        <v>6.1744239623103645E-12</v>
      </c>
      <c r="DR39" s="484">
        <f xml:space="preserve"> 'FS Qtr'!DR$22</f>
        <v>6.3369492758384315E-12</v>
      </c>
      <c r="DS39" s="484">
        <f xml:space="preserve"> 'FS Qtr'!DS$22</f>
        <v>6.4341158314012875E-12</v>
      </c>
      <c r="DT39" s="484">
        <f xml:space="preserve"> 'FS Qtr'!DT$22</f>
        <v>6.3907554855809744E-12</v>
      </c>
      <c r="DU39" s="484">
        <f xml:space="preserve"> 'FS Qtr'!DU$22</f>
        <v>6.5586903380631856E-12</v>
      </c>
      <c r="DV39" s="484">
        <f xml:space="preserve"> 'FS Qtr'!DV$22</f>
        <v>6.7313304434453178E-12</v>
      </c>
      <c r="DW39" s="484">
        <f xml:space="preserve"> 'FS Qtr'!DW$22</f>
        <v>6.8345441769114796E-12</v>
      </c>
      <c r="DX39" s="484">
        <f xml:space="preserve"> 'FS Qtr'!DX$22</f>
        <v>6.7884852922409889E-12</v>
      </c>
      <c r="DY39" s="484">
        <f xml:space="preserve"> 'FS Qtr'!DY$22</f>
        <v>6.9668716001982114E-12</v>
      </c>
      <c r="DZ39" s="484">
        <f xml:space="preserve"> 'FS Qtr'!DZ$22</f>
        <v>7.1502559933081912E-12</v>
      </c>
      <c r="EA39" s="484">
        <f xml:space="preserve"> 'FS Qtr'!EA$22</f>
        <v>7.2598932518722505E-12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167661.68806982329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872.76765323573318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866.00626269068971</v>
      </c>
      <c r="AL40" s="552">
        <f t="shared" si="25"/>
        <v>1132.891398236944</v>
      </c>
      <c r="AM40" s="552">
        <f t="shared" si="25"/>
        <v>679.15392574439102</v>
      </c>
      <c r="AN40" s="552">
        <f t="shared" si="25"/>
        <v>437.73216025572674</v>
      </c>
      <c r="AO40" s="552">
        <f t="shared" si="25"/>
        <v>754.64247370511566</v>
      </c>
      <c r="AP40" s="552">
        <f t="shared" si="25"/>
        <v>1011.7937443833835</v>
      </c>
      <c r="AQ40" s="552">
        <f t="shared" si="25"/>
        <v>660.91231769463775</v>
      </c>
      <c r="AR40" s="552">
        <f t="shared" si="25"/>
        <v>419.34646043520115</v>
      </c>
      <c r="AS40" s="552">
        <f t="shared" si="25"/>
        <v>738.35105155222891</v>
      </c>
      <c r="AT40" s="552">
        <f t="shared" si="25"/>
        <v>992.83279621884685</v>
      </c>
      <c r="AU40" s="552">
        <f t="shared" si="25"/>
        <v>643.98044582816783</v>
      </c>
      <c r="AV40" s="552">
        <f t="shared" si="25"/>
        <v>403.99605946642919</v>
      </c>
      <c r="AW40" s="552">
        <f t="shared" si="25"/>
        <v>721.57316209595274</v>
      </c>
      <c r="AX40" s="552">
        <f t="shared" si="25"/>
        <v>974.95707875287326</v>
      </c>
      <c r="AY40" s="552">
        <f t="shared" si="25"/>
        <v>628.05407603231743</v>
      </c>
      <c r="AZ40" s="552">
        <f t="shared" si="25"/>
        <v>389.5832216967799</v>
      </c>
      <c r="BA40" s="552">
        <f t="shared" si="25"/>
        <v>3057.9157908259435</v>
      </c>
      <c r="BB40" s="552">
        <f t="shared" si="25"/>
        <v>4157.333742277815</v>
      </c>
      <c r="BC40" s="552">
        <f t="shared" si="25"/>
        <v>2670.844152858399</v>
      </c>
      <c r="BD40" s="552">
        <f t="shared" si="25"/>
        <v>1655.4434972740373</v>
      </c>
      <c r="BE40" s="552">
        <f t="shared" si="25"/>
        <v>3008.6507118809882</v>
      </c>
      <c r="BF40" s="552">
        <f t="shared" si="25"/>
        <v>4110.2236383239551</v>
      </c>
      <c r="BG40" s="552">
        <f t="shared" si="25"/>
        <v>2631.9481205018228</v>
      </c>
      <c r="BH40" s="552">
        <f t="shared" si="25"/>
        <v>1615.6504034329573</v>
      </c>
      <c r="BI40" s="552">
        <f t="shared" si="25"/>
        <v>2976.2324338378294</v>
      </c>
      <c r="BJ40" s="552">
        <f t="shared" si="25"/>
        <v>4066.2145278960279</v>
      </c>
      <c r="BK40" s="552">
        <f t="shared" si="25"/>
        <v>2595.958754404011</v>
      </c>
      <c r="BL40" s="552">
        <f t="shared" si="25"/>
        <v>1585.3929612141665</v>
      </c>
      <c r="BM40" s="552">
        <f t="shared" si="25"/>
        <v>2939.6322931728964</v>
      </c>
      <c r="BN40" s="552">
        <f t="shared" si="25"/>
        <v>4024.7182296712294</v>
      </c>
      <c r="BO40" s="552">
        <f t="shared" si="25"/>
        <v>2562.3172735846579</v>
      </c>
      <c r="BP40" s="552">
        <f t="shared" si="25"/>
        <v>1557.3369941935155</v>
      </c>
      <c r="BQ40" s="552">
        <f t="shared" ref="BQ40:EA40" si="26" xml:space="preserve"> BQ$69</f>
        <v>2905.148841300781</v>
      </c>
      <c r="BR40" s="552">
        <f t="shared" si="26"/>
        <v>3985.2549043358504</v>
      </c>
      <c r="BS40" s="552">
        <f t="shared" si="26"/>
        <v>2530.5678179020965</v>
      </c>
      <c r="BT40" s="552">
        <f t="shared" si="26"/>
        <v>1537.5423982345542</v>
      </c>
      <c r="BU40" s="552">
        <f t="shared" si="26"/>
        <v>2865.8772077797776</v>
      </c>
      <c r="BV40" s="552">
        <f t="shared" si="26"/>
        <v>3947.4329449569564</v>
      </c>
      <c r="BW40" s="552">
        <f t="shared" si="26"/>
        <v>2500.3383438437468</v>
      </c>
      <c r="BX40" s="552">
        <f t="shared" si="26"/>
        <v>1506.1766550281727</v>
      </c>
      <c r="BY40" s="552">
        <f t="shared" si="26"/>
        <v>2840.9601960174468</v>
      </c>
      <c r="BZ40" s="552">
        <f t="shared" si="26"/>
        <v>3910.9325972928473</v>
      </c>
      <c r="CA40" s="552">
        <f t="shared" si="26"/>
        <v>2471.32506375705</v>
      </c>
      <c r="CB40" s="552">
        <f t="shared" si="26"/>
        <v>1482.430140207483</v>
      </c>
      <c r="CC40" s="552">
        <f t="shared" si="26"/>
        <v>2810.6441486202593</v>
      </c>
      <c r="CD40" s="552">
        <f t="shared" si="26"/>
        <v>3875.4926181565538</v>
      </c>
      <c r="CE40" s="552">
        <f t="shared" si="26"/>
        <v>2443.2797712294091</v>
      </c>
      <c r="CF40" s="552">
        <f t="shared" si="26"/>
        <v>1459.5739914932542</v>
      </c>
      <c r="CG40" s="552">
        <f t="shared" si="26"/>
        <v>2781.1975992994471</v>
      </c>
      <c r="CH40" s="552">
        <f t="shared" si="26"/>
        <v>3840.8994082870004</v>
      </c>
      <c r="CI40" s="552">
        <f t="shared" si="26"/>
        <v>2415.9995172490057</v>
      </c>
      <c r="CJ40" s="552">
        <f t="shared" si="26"/>
        <v>1443.5895892257051</v>
      </c>
      <c r="CK40" s="552">
        <f t="shared" si="26"/>
        <v>2746.2626672077236</v>
      </c>
      <c r="CL40" s="552">
        <f t="shared" si="26"/>
        <v>3806.9781607165132</v>
      </c>
      <c r="CM40" s="552">
        <f t="shared" si="26"/>
        <v>1000.2215883259621</v>
      </c>
      <c r="CN40" s="552">
        <f t="shared" si="26"/>
        <v>426.94341630961958</v>
      </c>
      <c r="CO40" s="552">
        <f t="shared" si="26"/>
        <v>2536.5940401925968</v>
      </c>
      <c r="CP40" s="552">
        <f t="shared" si="26"/>
        <v>2897.3719881520306</v>
      </c>
      <c r="CQ40" s="552">
        <f t="shared" si="26"/>
        <v>408.52467472879903</v>
      </c>
      <c r="CR40" s="552">
        <f t="shared" si="26"/>
        <v>405.55469858914046</v>
      </c>
      <c r="CS40" s="552">
        <f t="shared" si="26"/>
        <v>2504.76755334368</v>
      </c>
      <c r="CT40" s="552">
        <f t="shared" si="26"/>
        <v>2863.8024086542987</v>
      </c>
      <c r="CU40" s="552">
        <f t="shared" si="26"/>
        <v>387.38335280254262</v>
      </c>
      <c r="CV40" s="552">
        <f t="shared" si="26"/>
        <v>384.46847340706603</v>
      </c>
      <c r="CW40" s="552">
        <f t="shared" si="26"/>
        <v>2473.2724559889862</v>
      </c>
      <c r="CX40" s="552">
        <f t="shared" si="26"/>
        <v>2830.5509439809189</v>
      </c>
      <c r="CY40" s="552">
        <f t="shared" si="26"/>
        <v>366.47739766777511</v>
      </c>
      <c r="CZ40" s="552">
        <f t="shared" si="26"/>
        <v>363.59740398893484</v>
      </c>
      <c r="DA40" s="552">
        <f t="shared" si="26"/>
        <v>2442.0252926252083</v>
      </c>
      <c r="DB40" s="552">
        <f t="shared" si="26"/>
        <v>2797.538027124192</v>
      </c>
      <c r="DC40" s="552">
        <f t="shared" si="26"/>
        <v>345.73128398896472</v>
      </c>
      <c r="DD40" s="552">
        <f t="shared" si="26"/>
        <v>342.86951269634699</v>
      </c>
      <c r="DE40" s="552">
        <f t="shared" si="26"/>
        <v>2410.9571959728428</v>
      </c>
      <c r="DF40" s="552">
        <f t="shared" si="26"/>
        <v>2764.6979459052909</v>
      </c>
      <c r="DG40" s="552">
        <f t="shared" si="26"/>
        <v>325.08264277791824</v>
      </c>
      <c r="DH40" s="552">
        <f t="shared" si="26"/>
        <v>0</v>
      </c>
      <c r="DI40" s="552">
        <f t="shared" si="26"/>
        <v>411.03325441049503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152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1909.5441016757391</v>
      </c>
      <c r="N41" s="488">
        <f t="shared" si="27"/>
        <v>3853.1647350776657</v>
      </c>
      <c r="O41" s="488">
        <f t="shared" si="27"/>
        <v>3077.9950869804779</v>
      </c>
      <c r="P41" s="488">
        <f t="shared" si="27"/>
        <v>2591.4663274127774</v>
      </c>
      <c r="Q41" s="488">
        <f t="shared" si="27"/>
        <v>4403.7583137087768</v>
      </c>
      <c r="R41" s="488">
        <f t="shared" si="27"/>
        <v>6419.386554700468</v>
      </c>
      <c r="S41" s="488">
        <f t="shared" si="27"/>
        <v>5731.0347715080952</v>
      </c>
      <c r="T41" s="488">
        <f t="shared" si="27"/>
        <v>5329.0825801772453</v>
      </c>
      <c r="U41" s="488">
        <f t="shared" si="27"/>
        <v>7216.8746654302486</v>
      </c>
      <c r="V41" s="488">
        <f t="shared" si="27"/>
        <v>9309.3910527962998</v>
      </c>
      <c r="W41" s="488">
        <f t="shared" si="27"/>
        <v>8712.7434170553061</v>
      </c>
      <c r="X41" s="488">
        <f t="shared" si="27"/>
        <v>8388.8478220263096</v>
      </c>
      <c r="Y41" s="488">
        <f t="shared" si="27"/>
        <v>10358.830512970095</v>
      </c>
      <c r="Z41" s="488">
        <f t="shared" si="27"/>
        <v>12533.265053287454</v>
      </c>
      <c r="AA41" s="488">
        <f t="shared" si="27"/>
        <v>12033.359932749489</v>
      </c>
      <c r="AB41" s="488">
        <f t="shared" si="27"/>
        <v>11815.283756149136</v>
      </c>
      <c r="AC41" s="488">
        <f t="shared" si="27"/>
        <v>13869.358467376813</v>
      </c>
      <c r="AD41" s="488">
        <f t="shared" si="27"/>
        <v>16131.347450573965</v>
      </c>
      <c r="AE41" s="488">
        <f t="shared" si="27"/>
        <v>15733.839116274414</v>
      </c>
      <c r="AF41" s="488">
        <f t="shared" si="27"/>
        <v>15615.824985822839</v>
      </c>
      <c r="AG41" s="488">
        <f t="shared" si="27"/>
        <v>17761.464348993086</v>
      </c>
      <c r="AH41" s="488">
        <f t="shared" si="27"/>
        <v>20116.840491568637</v>
      </c>
      <c r="AI41" s="488">
        <f t="shared" si="27"/>
        <v>19827.582974591282</v>
      </c>
      <c r="AJ41" s="488">
        <f t="shared" si="27"/>
        <v>19815.449103304716</v>
      </c>
      <c r="AK41" s="488">
        <f t="shared" si="27"/>
        <v>22058.681093804498</v>
      </c>
      <c r="AL41" s="488">
        <f t="shared" si="27"/>
        <v>24483.870006912599</v>
      </c>
      <c r="AM41" s="488">
        <f t="shared" si="27"/>
        <v>24291.378003879421</v>
      </c>
      <c r="AN41" s="488">
        <f t="shared" si="27"/>
        <v>24356.193252843008</v>
      </c>
      <c r="AO41" s="488">
        <f t="shared" si="27"/>
        <v>26360.753231863604</v>
      </c>
      <c r="AP41" s="488">
        <f t="shared" si="27"/>
        <v>28509.114144257408</v>
      </c>
      <c r="AQ41" s="488">
        <f t="shared" si="27"/>
        <v>28384.124189016682</v>
      </c>
      <c r="AR41" s="488">
        <f t="shared" si="27"/>
        <v>28520.490057597031</v>
      </c>
      <c r="AS41" s="488">
        <f t="shared" si="27"/>
        <v>30583.1712326263</v>
      </c>
      <c r="AT41" s="488">
        <f t="shared" si="27"/>
        <v>32793.942300040821</v>
      </c>
      <c r="AU41" s="488">
        <f t="shared" si="27"/>
        <v>32744.775058843854</v>
      </c>
      <c r="AV41" s="488">
        <f t="shared" si="27"/>
        <v>32955.319571686116</v>
      </c>
      <c r="AW41" s="488">
        <f t="shared" si="27"/>
        <v>35085.83966991827</v>
      </c>
      <c r="AX41" s="488">
        <f t="shared" si="27"/>
        <v>37366.939346217558</v>
      </c>
      <c r="AY41" s="488">
        <f t="shared" si="27"/>
        <v>37401.339814067353</v>
      </c>
      <c r="AZ41" s="488">
        <f t="shared" si="27"/>
        <v>37693.626312881657</v>
      </c>
      <c r="BA41" s="488">
        <f t="shared" si="27"/>
        <v>37547.292783004697</v>
      </c>
      <c r="BB41" s="488">
        <f t="shared" si="27"/>
        <v>36677.155085624356</v>
      </c>
      <c r="BC41" s="488">
        <f t="shared" si="27"/>
        <v>34673.976467494831</v>
      </c>
      <c r="BD41" s="488">
        <f t="shared" si="27"/>
        <v>33679.874200058039</v>
      </c>
      <c r="BE41" s="488">
        <f t="shared" si="27"/>
        <v>33536.120038713307</v>
      </c>
      <c r="BF41" s="488">
        <f t="shared" si="27"/>
        <v>32665.358836132578</v>
      </c>
      <c r="BG41" s="488">
        <f t="shared" si="27"/>
        <v>30667.152214387112</v>
      </c>
      <c r="BH41" s="488">
        <f t="shared" si="27"/>
        <v>29679.685982296149</v>
      </c>
      <c r="BI41" s="488">
        <f t="shared" si="27"/>
        <v>29524.926087083186</v>
      </c>
      <c r="BJ41" s="488">
        <f t="shared" si="27"/>
        <v>28653.54493623383</v>
      </c>
      <c r="BK41" s="488">
        <f t="shared" si="27"/>
        <v>26660.285192880929</v>
      </c>
      <c r="BL41" s="488">
        <f t="shared" si="27"/>
        <v>25672.650439296733</v>
      </c>
      <c r="BM41" s="488">
        <f t="shared" si="27"/>
        <v>25513.709486203454</v>
      </c>
      <c r="BN41" s="488">
        <f t="shared" si="27"/>
        <v>24641.711935487823</v>
      </c>
      <c r="BO41" s="488">
        <f t="shared" si="27"/>
        <v>22653.374069809859</v>
      </c>
      <c r="BP41" s="488">
        <f t="shared" si="27"/>
        <v>21665.569493881223</v>
      </c>
      <c r="BQ41" s="488">
        <f t="shared" si="27"/>
        <v>21502.46877015561</v>
      </c>
      <c r="BR41" s="488">
        <f t="shared" si="27"/>
        <v>20629.858359673817</v>
      </c>
      <c r="BS41" s="488">
        <f t="shared" si="27"/>
        <v>18646.417487488587</v>
      </c>
      <c r="BT41" s="488">
        <f t="shared" si="27"/>
        <v>17651.948742638426</v>
      </c>
      <c r="BU41" s="488">
        <f t="shared" si="27"/>
        <v>17491.202448504686</v>
      </c>
      <c r="BV41" s="488">
        <f t="shared" ref="BV41:EA41" si="28" xml:space="preserve"> IF( BV36 = 1, $F35, BV38 + BV39 - BV40)</f>
        <v>16617.982710284345</v>
      </c>
      <c r="BW41" s="488">
        <f t="shared" si="28"/>
        <v>14639.414063207196</v>
      </c>
      <c r="BX41" s="488">
        <f t="shared" si="28"/>
        <v>13651.265792808113</v>
      </c>
      <c r="BY41" s="488">
        <f t="shared" si="28"/>
        <v>13479.90900578022</v>
      </c>
      <c r="BZ41" s="488">
        <f t="shared" si="28"/>
        <v>12606.083464008827</v>
      </c>
      <c r="CA41" s="488">
        <f t="shared" si="28"/>
        <v>10632.362388715257</v>
      </c>
      <c r="CB41" s="488">
        <f t="shared" si="28"/>
        <v>9644.0401708461832</v>
      </c>
      <c r="CC41" s="488">
        <f t="shared" si="28"/>
        <v>9468.5869009469243</v>
      </c>
      <c r="CD41" s="488">
        <f t="shared" si="28"/>
        <v>8594.1590722069868</v>
      </c>
      <c r="CE41" s="488">
        <f t="shared" si="28"/>
        <v>6625.2610296956573</v>
      </c>
      <c r="CF41" s="488">
        <f t="shared" si="28"/>
        <v>5636.7634127889596</v>
      </c>
      <c r="CG41" s="488">
        <f t="shared" si="28"/>
        <v>5457.2345668648031</v>
      </c>
      <c r="CH41" s="488">
        <f t="shared" si="28"/>
        <v>4582.2079603717257</v>
      </c>
      <c r="CI41" s="488">
        <f t="shared" si="28"/>
        <v>2618.1085252278367</v>
      </c>
      <c r="CJ41" s="488">
        <f t="shared" si="28"/>
        <v>1623.2597754608316</v>
      </c>
      <c r="CK41" s="488">
        <f t="shared" si="28"/>
        <v>1445.8504097384989</v>
      </c>
      <c r="CL41" s="488">
        <f t="shared" si="28"/>
        <v>570.22852758133195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411.03325441086713</v>
      </c>
      <c r="DI41" s="488">
        <f t="shared" si="28"/>
        <v>3.7755398807348683E-10</v>
      </c>
      <c r="DJ41" s="488">
        <f t="shared" si="28"/>
        <v>3.8316921825998031E-10</v>
      </c>
      <c r="DK41" s="488">
        <f t="shared" si="28"/>
        <v>3.8887054864266666E-10</v>
      </c>
      <c r="DL41" s="488">
        <f t="shared" si="28"/>
        <v>3.9453345701625229E-10</v>
      </c>
      <c r="DM41" s="488">
        <f t="shared" si="28"/>
        <v>4.0034517403765495E-10</v>
      </c>
      <c r="DN41" s="488">
        <f t="shared" si="28"/>
        <v>4.06309869075599E-10</v>
      </c>
      <c r="DO41" s="488">
        <f t="shared" si="28"/>
        <v>4.1236602277079154E-10</v>
      </c>
      <c r="DP41" s="488">
        <f t="shared" si="28"/>
        <v>4.184482003728047E-10</v>
      </c>
      <c r="DQ41" s="488">
        <f t="shared" si="28"/>
        <v>4.2462262433511505E-10</v>
      </c>
      <c r="DR41" s="488">
        <f t="shared" si="28"/>
        <v>4.3095957361095349E-10</v>
      </c>
      <c r="DS41" s="488">
        <f t="shared" si="28"/>
        <v>4.3739368944235477E-10</v>
      </c>
      <c r="DT41" s="488">
        <f t="shared" si="28"/>
        <v>4.4378444492793576E-10</v>
      </c>
      <c r="DU41" s="488">
        <f t="shared" si="28"/>
        <v>4.5034313526599892E-10</v>
      </c>
      <c r="DV41" s="488">
        <f t="shared" si="28"/>
        <v>4.5707446570944426E-10</v>
      </c>
      <c r="DW41" s="488">
        <f t="shared" si="28"/>
        <v>4.6390900988635576E-10</v>
      </c>
      <c r="DX41" s="488">
        <f t="shared" si="28"/>
        <v>4.7069749517859672E-10</v>
      </c>
      <c r="DY41" s="488">
        <f t="shared" si="28"/>
        <v>4.7766436677879492E-10</v>
      </c>
      <c r="DZ41" s="488">
        <f t="shared" si="28"/>
        <v>4.848146227721031E-10</v>
      </c>
      <c r="EA41" s="488">
        <f t="shared" si="28"/>
        <v>4.9207451602397535E-10</v>
      </c>
    </row>
    <row r="42" spans="1:131" outlineLevel="1" x14ac:dyDescent="0.35"/>
    <row r="44" spans="1:131" x14ac:dyDescent="0.35">
      <c r="A44" s="8" t="s">
        <v>155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157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1389.0966127597273</v>
      </c>
      <c r="CO49" s="185">
        <f t="shared" si="31"/>
        <v>2377.9495410551617</v>
      </c>
      <c r="CP49" s="185">
        <f t="shared" si="31"/>
        <v>2565.5671914443042</v>
      </c>
      <c r="CQ49" s="185">
        <f t="shared" si="31"/>
        <v>3441.7808540592064</v>
      </c>
      <c r="CR49" s="185">
        <f t="shared" si="31"/>
        <v>5396.3559000479872</v>
      </c>
      <c r="CS49" s="185">
        <f t="shared" si="31"/>
        <v>6385.3888218761804</v>
      </c>
      <c r="CT49" s="185">
        <f t="shared" si="31"/>
        <v>6577.0198854856917</v>
      </c>
      <c r="CU49" s="185">
        <f t="shared" si="31"/>
        <v>7453.8218399880298</v>
      </c>
      <c r="CV49" s="185">
        <f t="shared" si="31"/>
        <v>9403.6708806970219</v>
      </c>
      <c r="CW49" s="185">
        <f t="shared" si="31"/>
        <v>10392.88541001972</v>
      </c>
      <c r="CX49" s="185">
        <f t="shared" si="31"/>
        <v>10588.509349561753</v>
      </c>
      <c r="CY49" s="185">
        <f t="shared" si="31"/>
        <v>11465.896113767591</v>
      </c>
      <c r="CZ49" s="185">
        <f t="shared" si="31"/>
        <v>13411.043127627139</v>
      </c>
      <c r="DA49" s="185">
        <f t="shared" si="31"/>
        <v>14406.286867696565</v>
      </c>
      <c r="DB49" s="185">
        <f t="shared" ref="DB49:EA49" si="32">DA52</f>
        <v>14600.037289818452</v>
      </c>
      <c r="DC49" s="185">
        <f t="shared" si="32"/>
        <v>15478.005387677396</v>
      </c>
      <c r="DD49" s="185">
        <f t="shared" si="32"/>
        <v>17418.474243211629</v>
      </c>
      <c r="DE49" s="185">
        <f t="shared" si="32"/>
        <v>18408.057000364093</v>
      </c>
      <c r="DF49" s="185">
        <f t="shared" si="32"/>
        <v>18611.605441979413</v>
      </c>
      <c r="DG49" s="185">
        <f t="shared" si="32"/>
        <v>19490.151403318603</v>
      </c>
      <c r="DH49" s="185">
        <f t="shared" si="32"/>
        <v>21425.96585988142</v>
      </c>
      <c r="DI49" s="185">
        <f t="shared" si="32"/>
        <v>-105.65349621295536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167661.68806982329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872.76765323573318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866.00626269068971</v>
      </c>
      <c r="AL50" s="484">
        <f xml:space="preserve"> 'FS Qtr'!AL$50</f>
        <v>1132.891398236944</v>
      </c>
      <c r="AM50" s="484">
        <f xml:space="preserve"> 'FS Qtr'!AM$50</f>
        <v>679.15392574439102</v>
      </c>
      <c r="AN50" s="484">
        <f xml:space="preserve"> 'FS Qtr'!AN$50</f>
        <v>437.73216025572674</v>
      </c>
      <c r="AO50" s="484">
        <f xml:space="preserve"> 'FS Qtr'!AO$50</f>
        <v>754.64247370511566</v>
      </c>
      <c r="AP50" s="484">
        <f xml:space="preserve"> 'FS Qtr'!AP$50</f>
        <v>1011.7937443833835</v>
      </c>
      <c r="AQ50" s="484">
        <f xml:space="preserve"> 'FS Qtr'!AQ$50</f>
        <v>660.91231769463775</v>
      </c>
      <c r="AR50" s="484">
        <f xml:space="preserve"> 'FS Qtr'!AR$50</f>
        <v>419.34646043520115</v>
      </c>
      <c r="AS50" s="484">
        <f xml:space="preserve"> 'FS Qtr'!AS$50</f>
        <v>738.35105155222891</v>
      </c>
      <c r="AT50" s="484">
        <f xml:space="preserve"> 'FS Qtr'!AT$50</f>
        <v>992.83279621884685</v>
      </c>
      <c r="AU50" s="484">
        <f xml:space="preserve"> 'FS Qtr'!AU$50</f>
        <v>643.98044582816783</v>
      </c>
      <c r="AV50" s="484">
        <f xml:space="preserve"> 'FS Qtr'!AV$50</f>
        <v>403.99605946642919</v>
      </c>
      <c r="AW50" s="484">
        <f xml:space="preserve"> 'FS Qtr'!AW$50</f>
        <v>721.57316209595274</v>
      </c>
      <c r="AX50" s="484">
        <f xml:space="preserve"> 'FS Qtr'!AX$50</f>
        <v>974.95707875287326</v>
      </c>
      <c r="AY50" s="484">
        <f xml:space="preserve"> 'FS Qtr'!AY$50</f>
        <v>628.05407603231743</v>
      </c>
      <c r="AZ50" s="484">
        <f xml:space="preserve"> 'FS Qtr'!AZ$50</f>
        <v>389.5832216967799</v>
      </c>
      <c r="BA50" s="484">
        <f xml:space="preserve"> 'FS Qtr'!BA$50</f>
        <v>3057.9157908259435</v>
      </c>
      <c r="BB50" s="484">
        <f xml:space="preserve"> 'FS Qtr'!BB$50</f>
        <v>4157.333742277815</v>
      </c>
      <c r="BC50" s="484">
        <f xml:space="preserve"> 'FS Qtr'!BC$50</f>
        <v>2670.844152858399</v>
      </c>
      <c r="BD50" s="484">
        <f xml:space="preserve"> 'FS Qtr'!BD$50</f>
        <v>1655.4434972740373</v>
      </c>
      <c r="BE50" s="484">
        <f xml:space="preserve"> 'FS Qtr'!BE$50</f>
        <v>3008.6507118809882</v>
      </c>
      <c r="BF50" s="484">
        <f xml:space="preserve"> 'FS Qtr'!BF$50</f>
        <v>4110.2236383239551</v>
      </c>
      <c r="BG50" s="484">
        <f xml:space="preserve"> 'FS Qtr'!BG$50</f>
        <v>2631.9481205018228</v>
      </c>
      <c r="BH50" s="484">
        <f xml:space="preserve"> 'FS Qtr'!BH$50</f>
        <v>1615.6504034329573</v>
      </c>
      <c r="BI50" s="484">
        <f xml:space="preserve"> 'FS Qtr'!BI$50</f>
        <v>2976.2324338378294</v>
      </c>
      <c r="BJ50" s="484">
        <f xml:space="preserve"> 'FS Qtr'!BJ$50</f>
        <v>4066.2145278960279</v>
      </c>
      <c r="BK50" s="484">
        <f xml:space="preserve"> 'FS Qtr'!BK$50</f>
        <v>2595.958754404011</v>
      </c>
      <c r="BL50" s="484">
        <f xml:space="preserve"> 'FS Qtr'!BL$50</f>
        <v>1585.3929612141665</v>
      </c>
      <c r="BM50" s="484">
        <f xml:space="preserve"> 'FS Qtr'!BM$50</f>
        <v>2939.6322931728964</v>
      </c>
      <c r="BN50" s="484">
        <f xml:space="preserve"> 'FS Qtr'!BN$50</f>
        <v>4024.7182296712294</v>
      </c>
      <c r="BO50" s="484">
        <f xml:space="preserve"> 'FS Qtr'!BO$50</f>
        <v>2562.3172735846579</v>
      </c>
      <c r="BP50" s="484">
        <f xml:space="preserve"> 'FS Qtr'!BP$50</f>
        <v>1557.3369941935155</v>
      </c>
      <c r="BQ50" s="484">
        <f xml:space="preserve"> 'FS Qtr'!BQ$50</f>
        <v>2905.148841300781</v>
      </c>
      <c r="BR50" s="484">
        <f xml:space="preserve"> 'FS Qtr'!BR$50</f>
        <v>3985.2549043358504</v>
      </c>
      <c r="BS50" s="484">
        <f xml:space="preserve"> 'FS Qtr'!BS$50</f>
        <v>2530.5678179020965</v>
      </c>
      <c r="BT50" s="484">
        <f xml:space="preserve"> 'FS Qtr'!BT$50</f>
        <v>1537.5423982345542</v>
      </c>
      <c r="BU50" s="484">
        <f xml:space="preserve"> 'FS Qtr'!BU$50</f>
        <v>2865.8772077797776</v>
      </c>
      <c r="BV50" s="484">
        <f xml:space="preserve"> 'FS Qtr'!BV$50</f>
        <v>3947.4329449569564</v>
      </c>
      <c r="BW50" s="484">
        <f xml:space="preserve"> 'FS Qtr'!BW$50</f>
        <v>2500.3383438437468</v>
      </c>
      <c r="BX50" s="484">
        <f xml:space="preserve"> 'FS Qtr'!BX$50</f>
        <v>1506.1766550281727</v>
      </c>
      <c r="BY50" s="484">
        <f xml:space="preserve"> 'FS Qtr'!BY$50</f>
        <v>2840.9601960174468</v>
      </c>
      <c r="BZ50" s="484">
        <f xml:space="preserve"> 'FS Qtr'!BZ$50</f>
        <v>3910.9325972928473</v>
      </c>
      <c r="CA50" s="484">
        <f xml:space="preserve"> 'FS Qtr'!CA$50</f>
        <v>2471.32506375705</v>
      </c>
      <c r="CB50" s="484">
        <f xml:space="preserve"> 'FS Qtr'!CB$50</f>
        <v>1482.430140207483</v>
      </c>
      <c r="CC50" s="484">
        <f xml:space="preserve"> 'FS Qtr'!CC$50</f>
        <v>2810.6441486202593</v>
      </c>
      <c r="CD50" s="484">
        <f xml:space="preserve"> 'FS Qtr'!CD$50</f>
        <v>3875.4926181565538</v>
      </c>
      <c r="CE50" s="484">
        <f xml:space="preserve"> 'FS Qtr'!CE$50</f>
        <v>2443.2797712294091</v>
      </c>
      <c r="CF50" s="484">
        <f xml:space="preserve"> 'FS Qtr'!CF$50</f>
        <v>1459.5739914932542</v>
      </c>
      <c r="CG50" s="484">
        <f xml:space="preserve"> 'FS Qtr'!CG$50</f>
        <v>2781.1975992994471</v>
      </c>
      <c r="CH50" s="484">
        <f xml:space="preserve"> 'FS Qtr'!CH$50</f>
        <v>3840.8994082870004</v>
      </c>
      <c r="CI50" s="484">
        <f xml:space="preserve"> 'FS Qtr'!CI$50</f>
        <v>2415.9995172490057</v>
      </c>
      <c r="CJ50" s="484">
        <f xml:space="preserve"> 'FS Qtr'!CJ$50</f>
        <v>1443.5895892257051</v>
      </c>
      <c r="CK50" s="484">
        <f xml:space="preserve"> 'FS Qtr'!CK$50</f>
        <v>2746.2626672077236</v>
      </c>
      <c r="CL50" s="484">
        <f xml:space="preserve"> 'FS Qtr'!CL$50</f>
        <v>3806.9781607165132</v>
      </c>
      <c r="CM50" s="484">
        <f xml:space="preserve"> 'FS Qtr'!CM$50</f>
        <v>2389.3182010856895</v>
      </c>
      <c r="CN50" s="484">
        <f xml:space="preserve"> 'FS Qtr'!CN$50</f>
        <v>1415.7963446050539</v>
      </c>
      <c r="CO50" s="484">
        <f xml:space="preserve"> 'FS Qtr'!CO$50</f>
        <v>2724.2116905817393</v>
      </c>
      <c r="CP50" s="484">
        <f xml:space="preserve"> 'FS Qtr'!CP$50</f>
        <v>3773.5856507669332</v>
      </c>
      <c r="CQ50" s="484">
        <f xml:space="preserve"> 'FS Qtr'!CQ$50</f>
        <v>2363.0997207175801</v>
      </c>
      <c r="CR50" s="484">
        <f xml:space="preserve"> 'FS Qtr'!CR$50</f>
        <v>1394.5876204173339</v>
      </c>
      <c r="CS50" s="484">
        <f xml:space="preserve"> 'FS Qtr'!CS$50</f>
        <v>2696.3986169531904</v>
      </c>
      <c r="CT50" s="484">
        <f xml:space="preserve"> 'FS Qtr'!CT$50</f>
        <v>3740.6043631566367</v>
      </c>
      <c r="CU50" s="484">
        <f xml:space="preserve"> 'FS Qtr'!CU$50</f>
        <v>2337.2323935115346</v>
      </c>
      <c r="CV50" s="484">
        <f xml:space="preserve"> 'FS Qtr'!CV$50</f>
        <v>1373.6830027297628</v>
      </c>
      <c r="CW50" s="484">
        <f xml:space="preserve"> 'FS Qtr'!CW$50</f>
        <v>2668.8963955310187</v>
      </c>
      <c r="CX50" s="484">
        <f xml:space="preserve"> 'FS Qtr'!CX$50</f>
        <v>3707.9377081867565</v>
      </c>
      <c r="CY50" s="484">
        <f xml:space="preserve"> 'FS Qtr'!CY$50</f>
        <v>2311.6244115273234</v>
      </c>
      <c r="CZ50" s="484">
        <f xml:space="preserve"> 'FS Qtr'!CZ$50</f>
        <v>1358.8411440583611</v>
      </c>
      <c r="DA50" s="484">
        <f xml:space="preserve"> 'FS Qtr'!DA$50</f>
        <v>2635.7757147470957</v>
      </c>
      <c r="DB50" s="484">
        <f xml:space="preserve"> 'FS Qtr'!DB$50</f>
        <v>3675.5061249831374</v>
      </c>
      <c r="DC50" s="484">
        <f xml:space="preserve"> 'FS Qtr'!DC$50</f>
        <v>2286.2001395231969</v>
      </c>
      <c r="DD50" s="484">
        <f xml:space="preserve"> 'FS Qtr'!DD$50</f>
        <v>1332.4522698488108</v>
      </c>
      <c r="DE50" s="484">
        <f xml:space="preserve"> 'FS Qtr'!DE$50</f>
        <v>2614.5056375881613</v>
      </c>
      <c r="DF50" s="484">
        <f xml:space="preserve"> 'FS Qtr'!DF$50</f>
        <v>3643.2439072444831</v>
      </c>
      <c r="DG50" s="484">
        <f xml:space="preserve"> 'FS Qtr'!DG$50</f>
        <v>2260.8970993407365</v>
      </c>
      <c r="DH50" s="484">
        <f xml:space="preserve"> 'FS Qtr'!DH$50</f>
        <v>-21531.619356094376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167661.68806982329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872.76765323573318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866.00626269068971</v>
      </c>
      <c r="AL51" s="552">
        <f t="shared" si="34"/>
        <v>1132.891398236944</v>
      </c>
      <c r="AM51" s="552">
        <f t="shared" si="34"/>
        <v>679.15392574439102</v>
      </c>
      <c r="AN51" s="552">
        <f t="shared" si="34"/>
        <v>437.73216025572674</v>
      </c>
      <c r="AO51" s="552">
        <f t="shared" si="34"/>
        <v>754.64247370511566</v>
      </c>
      <c r="AP51" s="552">
        <f t="shared" si="34"/>
        <v>1011.7937443833835</v>
      </c>
      <c r="AQ51" s="552">
        <f t="shared" si="34"/>
        <v>660.91231769463775</v>
      </c>
      <c r="AR51" s="552">
        <f t="shared" si="34"/>
        <v>419.34646043520115</v>
      </c>
      <c r="AS51" s="552">
        <f t="shared" si="34"/>
        <v>738.35105155222891</v>
      </c>
      <c r="AT51" s="552">
        <f t="shared" si="34"/>
        <v>992.83279621884685</v>
      </c>
      <c r="AU51" s="552">
        <f t="shared" si="34"/>
        <v>643.98044582816783</v>
      </c>
      <c r="AV51" s="552">
        <f t="shared" si="34"/>
        <v>403.99605946642919</v>
      </c>
      <c r="AW51" s="552">
        <f t="shared" si="34"/>
        <v>721.57316209595274</v>
      </c>
      <c r="AX51" s="552">
        <f t="shared" si="34"/>
        <v>974.95707875287326</v>
      </c>
      <c r="AY51" s="552">
        <f t="shared" si="34"/>
        <v>628.05407603231743</v>
      </c>
      <c r="AZ51" s="552">
        <f t="shared" si="34"/>
        <v>389.5832216967799</v>
      </c>
      <c r="BA51" s="552">
        <f t="shared" si="34"/>
        <v>3057.9157908259435</v>
      </c>
      <c r="BB51" s="552">
        <f t="shared" si="34"/>
        <v>4157.333742277815</v>
      </c>
      <c r="BC51" s="552">
        <f t="shared" si="34"/>
        <v>2670.844152858399</v>
      </c>
      <c r="BD51" s="552">
        <f t="shared" si="34"/>
        <v>1655.4434972740373</v>
      </c>
      <c r="BE51" s="552">
        <f t="shared" si="34"/>
        <v>3008.6507118809882</v>
      </c>
      <c r="BF51" s="552">
        <f t="shared" si="34"/>
        <v>4110.2236383239551</v>
      </c>
      <c r="BG51" s="552">
        <f t="shared" si="34"/>
        <v>2631.9481205018228</v>
      </c>
      <c r="BH51" s="552">
        <f t="shared" si="34"/>
        <v>1615.6504034329573</v>
      </c>
      <c r="BI51" s="552">
        <f t="shared" si="34"/>
        <v>2976.2324338378294</v>
      </c>
      <c r="BJ51" s="552">
        <f t="shared" si="34"/>
        <v>4066.2145278960279</v>
      </c>
      <c r="BK51" s="552">
        <f t="shared" si="34"/>
        <v>2595.958754404011</v>
      </c>
      <c r="BL51" s="552">
        <f t="shared" si="34"/>
        <v>1585.3929612141665</v>
      </c>
      <c r="BM51" s="552">
        <f t="shared" si="34"/>
        <v>2939.6322931728964</v>
      </c>
      <c r="BN51" s="552">
        <f t="shared" si="34"/>
        <v>4024.7182296712294</v>
      </c>
      <c r="BO51" s="552">
        <f t="shared" si="34"/>
        <v>2562.3172735846579</v>
      </c>
      <c r="BP51" s="552">
        <f t="shared" si="34"/>
        <v>1557.3369941935155</v>
      </c>
      <c r="BQ51" s="552">
        <f t="shared" ref="BQ51:CV51" si="35" xml:space="preserve"> BQ$69</f>
        <v>2905.148841300781</v>
      </c>
      <c r="BR51" s="552">
        <f t="shared" si="35"/>
        <v>3985.2549043358504</v>
      </c>
      <c r="BS51" s="552">
        <f t="shared" si="35"/>
        <v>2530.5678179020965</v>
      </c>
      <c r="BT51" s="552">
        <f t="shared" si="35"/>
        <v>1537.5423982345542</v>
      </c>
      <c r="BU51" s="552">
        <f t="shared" si="35"/>
        <v>2865.8772077797776</v>
      </c>
      <c r="BV51" s="552">
        <f t="shared" si="35"/>
        <v>3947.4329449569564</v>
      </c>
      <c r="BW51" s="552">
        <f t="shared" si="35"/>
        <v>2500.3383438437468</v>
      </c>
      <c r="BX51" s="552">
        <f t="shared" si="35"/>
        <v>1506.1766550281727</v>
      </c>
      <c r="BY51" s="552">
        <f t="shared" si="35"/>
        <v>2840.9601960174468</v>
      </c>
      <c r="BZ51" s="552">
        <f t="shared" si="35"/>
        <v>3910.9325972928473</v>
      </c>
      <c r="CA51" s="552">
        <f t="shared" si="35"/>
        <v>2471.32506375705</v>
      </c>
      <c r="CB51" s="552">
        <f t="shared" si="35"/>
        <v>1482.430140207483</v>
      </c>
      <c r="CC51" s="552">
        <f t="shared" si="35"/>
        <v>2810.6441486202593</v>
      </c>
      <c r="CD51" s="552">
        <f t="shared" si="35"/>
        <v>3875.4926181565538</v>
      </c>
      <c r="CE51" s="552">
        <f t="shared" si="35"/>
        <v>2443.2797712294091</v>
      </c>
      <c r="CF51" s="552">
        <f t="shared" si="35"/>
        <v>1459.5739914932542</v>
      </c>
      <c r="CG51" s="552">
        <f t="shared" si="35"/>
        <v>2781.1975992994471</v>
      </c>
      <c r="CH51" s="552">
        <f t="shared" si="35"/>
        <v>3840.8994082870004</v>
      </c>
      <c r="CI51" s="552">
        <f t="shared" si="35"/>
        <v>2415.9995172490057</v>
      </c>
      <c r="CJ51" s="552">
        <f t="shared" si="35"/>
        <v>1443.5895892257051</v>
      </c>
      <c r="CK51" s="552">
        <f t="shared" si="35"/>
        <v>2746.2626672077236</v>
      </c>
      <c r="CL51" s="552">
        <f t="shared" si="35"/>
        <v>3806.9781607165132</v>
      </c>
      <c r="CM51" s="552">
        <f t="shared" si="35"/>
        <v>1000.2215883259621</v>
      </c>
      <c r="CN51" s="552">
        <f t="shared" si="35"/>
        <v>426.94341630961958</v>
      </c>
      <c r="CO51" s="552">
        <f t="shared" si="35"/>
        <v>2536.5940401925968</v>
      </c>
      <c r="CP51" s="552">
        <f t="shared" si="35"/>
        <v>2897.3719881520306</v>
      </c>
      <c r="CQ51" s="552">
        <f t="shared" si="35"/>
        <v>408.52467472879903</v>
      </c>
      <c r="CR51" s="552">
        <f t="shared" si="35"/>
        <v>405.55469858914046</v>
      </c>
      <c r="CS51" s="552">
        <f t="shared" si="35"/>
        <v>2504.76755334368</v>
      </c>
      <c r="CT51" s="552">
        <f t="shared" si="35"/>
        <v>2863.8024086542987</v>
      </c>
      <c r="CU51" s="552">
        <f t="shared" si="35"/>
        <v>387.38335280254262</v>
      </c>
      <c r="CV51" s="552">
        <f t="shared" si="35"/>
        <v>384.46847340706603</v>
      </c>
      <c r="CW51" s="552">
        <f t="shared" ref="CW51:EA51" si="36" xml:space="preserve"> CW$69</f>
        <v>2473.2724559889862</v>
      </c>
      <c r="CX51" s="552">
        <f t="shared" si="36"/>
        <v>2830.5509439809189</v>
      </c>
      <c r="CY51" s="552">
        <f t="shared" si="36"/>
        <v>366.47739766777511</v>
      </c>
      <c r="CZ51" s="552">
        <f t="shared" si="36"/>
        <v>363.59740398893484</v>
      </c>
      <c r="DA51" s="552">
        <f t="shared" si="36"/>
        <v>2442.0252926252083</v>
      </c>
      <c r="DB51" s="552">
        <f t="shared" si="36"/>
        <v>2797.538027124192</v>
      </c>
      <c r="DC51" s="552">
        <f t="shared" si="36"/>
        <v>345.73128398896472</v>
      </c>
      <c r="DD51" s="552">
        <f t="shared" si="36"/>
        <v>342.86951269634699</v>
      </c>
      <c r="DE51" s="552">
        <f t="shared" si="36"/>
        <v>2410.9571959728428</v>
      </c>
      <c r="DF51" s="552">
        <f t="shared" si="36"/>
        <v>2764.6979459052909</v>
      </c>
      <c r="DG51" s="552">
        <f t="shared" si="36"/>
        <v>325.08264277791824</v>
      </c>
      <c r="DH51" s="552">
        <f t="shared" si="36"/>
        <v>0</v>
      </c>
      <c r="DI51" s="552">
        <f t="shared" si="36"/>
        <v>411.03325441049503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156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1389.0966127597273</v>
      </c>
      <c r="CN52" s="488">
        <f t="shared" si="39"/>
        <v>2377.9495410551617</v>
      </c>
      <c r="CO52" s="488">
        <f t="shared" si="39"/>
        <v>2565.5671914443042</v>
      </c>
      <c r="CP52" s="488">
        <f t="shared" si="39"/>
        <v>3441.7808540592064</v>
      </c>
      <c r="CQ52" s="488">
        <f t="shared" si="39"/>
        <v>5396.3559000479872</v>
      </c>
      <c r="CR52" s="488">
        <f t="shared" si="39"/>
        <v>6385.3888218761804</v>
      </c>
      <c r="CS52" s="488">
        <f t="shared" si="39"/>
        <v>6577.0198854856917</v>
      </c>
      <c r="CT52" s="488">
        <f t="shared" si="39"/>
        <v>7453.8218399880298</v>
      </c>
      <c r="CU52" s="488">
        <f t="shared" si="39"/>
        <v>9403.6708806970219</v>
      </c>
      <c r="CV52" s="488">
        <f t="shared" si="39"/>
        <v>10392.88541001972</v>
      </c>
      <c r="CW52" s="488">
        <f t="shared" si="39"/>
        <v>10588.509349561753</v>
      </c>
      <c r="CX52" s="488">
        <f t="shared" si="39"/>
        <v>11465.896113767591</v>
      </c>
      <c r="CY52" s="488">
        <f t="shared" si="39"/>
        <v>13411.043127627139</v>
      </c>
      <c r="CZ52" s="488">
        <f t="shared" si="39"/>
        <v>14406.286867696565</v>
      </c>
      <c r="DA52" s="488">
        <f t="shared" si="39"/>
        <v>14600.037289818452</v>
      </c>
      <c r="DB52" s="488">
        <f t="shared" ref="DB52:EA52" si="40" xml:space="preserve"> IF( DB47 = 1, $F46, DB49 + DB50 - DB51)</f>
        <v>15478.005387677396</v>
      </c>
      <c r="DC52" s="488">
        <f t="shared" si="40"/>
        <v>17418.474243211629</v>
      </c>
      <c r="DD52" s="488">
        <f t="shared" si="40"/>
        <v>18408.057000364093</v>
      </c>
      <c r="DE52" s="488">
        <f t="shared" si="40"/>
        <v>18611.605441979413</v>
      </c>
      <c r="DF52" s="488">
        <f t="shared" si="40"/>
        <v>19490.151403318603</v>
      </c>
      <c r="DG52" s="488">
        <f t="shared" si="40"/>
        <v>21425.96585988142</v>
      </c>
      <c r="DH52" s="488">
        <f t="shared" si="40"/>
        <v>-105.65349621295536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223</v>
      </c>
    </row>
    <row r="55" spans="1:131" outlineLevel="1" x14ac:dyDescent="0.35"/>
    <row r="56" spans="1:131" outlineLevel="1" x14ac:dyDescent="0.35">
      <c r="B56" s="8" t="s">
        <v>224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1909.5441016757391</v>
      </c>
      <c r="O57" s="53">
        <f t="shared" si="41"/>
        <v>3853.1647350776657</v>
      </c>
      <c r="P57" s="53">
        <f t="shared" si="41"/>
        <v>3077.9950869804779</v>
      </c>
      <c r="Q57" s="53">
        <f t="shared" si="41"/>
        <v>2591.4663274127774</v>
      </c>
      <c r="R57" s="53">
        <f t="shared" si="41"/>
        <v>4403.7583137087768</v>
      </c>
      <c r="S57" s="53">
        <f t="shared" si="41"/>
        <v>6419.386554700468</v>
      </c>
      <c r="T57" s="53">
        <f t="shared" si="41"/>
        <v>5731.0347715080952</v>
      </c>
      <c r="U57" s="53">
        <f t="shared" si="41"/>
        <v>5329.0825801772453</v>
      </c>
      <c r="V57" s="53">
        <f t="shared" si="41"/>
        <v>7216.8746654302486</v>
      </c>
      <c r="W57" s="53">
        <f t="shared" si="41"/>
        <v>9309.3910527962998</v>
      </c>
      <c r="X57" s="53">
        <f t="shared" si="41"/>
        <v>8712.7434170553061</v>
      </c>
      <c r="Y57" s="53">
        <f t="shared" si="41"/>
        <v>8388.8478220263096</v>
      </c>
      <c r="Z57" s="53">
        <f t="shared" si="41"/>
        <v>10358.830512970095</v>
      </c>
      <c r="AA57" s="53">
        <f t="shared" si="41"/>
        <v>12533.265053287454</v>
      </c>
      <c r="AB57" s="53">
        <f t="shared" si="41"/>
        <v>12033.359932749489</v>
      </c>
      <c r="AC57" s="53">
        <f t="shared" si="41"/>
        <v>11815.283756149136</v>
      </c>
      <c r="AD57" s="53">
        <f t="shared" si="41"/>
        <v>13869.358467376813</v>
      </c>
      <c r="AE57" s="53">
        <f t="shared" si="41"/>
        <v>16131.347450573965</v>
      </c>
      <c r="AF57" s="53">
        <f t="shared" si="41"/>
        <v>15733.839116274414</v>
      </c>
      <c r="AG57" s="53">
        <f t="shared" si="41"/>
        <v>15615.824985822839</v>
      </c>
      <c r="AH57" s="53">
        <f t="shared" si="41"/>
        <v>17761.464348993086</v>
      </c>
      <c r="AI57" s="53">
        <f t="shared" si="41"/>
        <v>20116.840491568637</v>
      </c>
      <c r="AJ57" s="53">
        <f t="shared" si="41"/>
        <v>19827.582974591282</v>
      </c>
      <c r="AK57" s="53">
        <f t="shared" ref="AK57:BP57" si="42" xml:space="preserve"> AK$38</f>
        <v>19815.449103304716</v>
      </c>
      <c r="AL57" s="53">
        <f t="shared" si="42"/>
        <v>22058.681093804498</v>
      </c>
      <c r="AM57" s="53">
        <f t="shared" si="42"/>
        <v>24483.870006912599</v>
      </c>
      <c r="AN57" s="53">
        <f t="shared" si="42"/>
        <v>24291.378003879421</v>
      </c>
      <c r="AO57" s="53">
        <f t="shared" si="42"/>
        <v>24356.193252843008</v>
      </c>
      <c r="AP57" s="53">
        <f t="shared" si="42"/>
        <v>26360.753231863604</v>
      </c>
      <c r="AQ57" s="53">
        <f t="shared" si="42"/>
        <v>28509.114144257408</v>
      </c>
      <c r="AR57" s="53">
        <f t="shared" si="42"/>
        <v>28384.124189016682</v>
      </c>
      <c r="AS57" s="53">
        <f t="shared" si="42"/>
        <v>28520.490057597031</v>
      </c>
      <c r="AT57" s="53">
        <f t="shared" si="42"/>
        <v>30583.1712326263</v>
      </c>
      <c r="AU57" s="53">
        <f t="shared" si="42"/>
        <v>32793.942300040821</v>
      </c>
      <c r="AV57" s="53">
        <f t="shared" si="42"/>
        <v>32744.775058843854</v>
      </c>
      <c r="AW57" s="53">
        <f t="shared" si="42"/>
        <v>32955.319571686116</v>
      </c>
      <c r="AX57" s="53">
        <f t="shared" si="42"/>
        <v>35085.83966991827</v>
      </c>
      <c r="AY57" s="53">
        <f t="shared" si="42"/>
        <v>37366.939346217558</v>
      </c>
      <c r="AZ57" s="53">
        <f t="shared" si="42"/>
        <v>37401.339814067353</v>
      </c>
      <c r="BA57" s="53">
        <f t="shared" si="42"/>
        <v>37693.626312881657</v>
      </c>
      <c r="BB57" s="53">
        <f t="shared" si="42"/>
        <v>37547.292783004697</v>
      </c>
      <c r="BC57" s="53">
        <f t="shared" si="42"/>
        <v>36677.155085624356</v>
      </c>
      <c r="BD57" s="53">
        <f t="shared" si="42"/>
        <v>34673.976467494831</v>
      </c>
      <c r="BE57" s="53">
        <f t="shared" si="42"/>
        <v>33679.874200058039</v>
      </c>
      <c r="BF57" s="53">
        <f t="shared" si="42"/>
        <v>33536.120038713307</v>
      </c>
      <c r="BG57" s="53">
        <f t="shared" si="42"/>
        <v>32665.358836132578</v>
      </c>
      <c r="BH57" s="53">
        <f t="shared" si="42"/>
        <v>30667.152214387112</v>
      </c>
      <c r="BI57" s="53">
        <f t="shared" si="42"/>
        <v>29679.685982296149</v>
      </c>
      <c r="BJ57" s="53">
        <f t="shared" si="42"/>
        <v>29524.926087083186</v>
      </c>
      <c r="BK57" s="53">
        <f t="shared" si="42"/>
        <v>28653.54493623383</v>
      </c>
      <c r="BL57" s="53">
        <f t="shared" si="42"/>
        <v>26660.285192880929</v>
      </c>
      <c r="BM57" s="53">
        <f t="shared" si="42"/>
        <v>25672.650439296733</v>
      </c>
      <c r="BN57" s="53">
        <f t="shared" si="42"/>
        <v>25513.709486203454</v>
      </c>
      <c r="BO57" s="53">
        <f t="shared" si="42"/>
        <v>24641.711935487823</v>
      </c>
      <c r="BP57" s="53">
        <f t="shared" si="42"/>
        <v>22653.374069809859</v>
      </c>
      <c r="BQ57" s="53">
        <f t="shared" ref="BQ57:CV57" si="43" xml:space="preserve"> BQ$38</f>
        <v>21665.569493881223</v>
      </c>
      <c r="BR57" s="53">
        <f t="shared" si="43"/>
        <v>21502.46877015561</v>
      </c>
      <c r="BS57" s="53">
        <f t="shared" si="43"/>
        <v>20629.858359673817</v>
      </c>
      <c r="BT57" s="53">
        <f t="shared" si="43"/>
        <v>18646.417487488587</v>
      </c>
      <c r="BU57" s="53">
        <f t="shared" si="43"/>
        <v>17651.948742638426</v>
      </c>
      <c r="BV57" s="53">
        <f t="shared" si="43"/>
        <v>17491.202448504686</v>
      </c>
      <c r="BW57" s="53">
        <f t="shared" si="43"/>
        <v>16617.982710284345</v>
      </c>
      <c r="BX57" s="53">
        <f t="shared" si="43"/>
        <v>14639.414063207196</v>
      </c>
      <c r="BY57" s="53">
        <f t="shared" si="43"/>
        <v>13651.265792808113</v>
      </c>
      <c r="BZ57" s="53">
        <f t="shared" si="43"/>
        <v>13479.90900578022</v>
      </c>
      <c r="CA57" s="53">
        <f t="shared" si="43"/>
        <v>12606.083464008827</v>
      </c>
      <c r="CB57" s="53">
        <f t="shared" si="43"/>
        <v>10632.362388715257</v>
      </c>
      <c r="CC57" s="53">
        <f t="shared" si="43"/>
        <v>9644.0401708461832</v>
      </c>
      <c r="CD57" s="53">
        <f t="shared" si="43"/>
        <v>9468.5869009469243</v>
      </c>
      <c r="CE57" s="53">
        <f t="shared" si="43"/>
        <v>8594.1590722069868</v>
      </c>
      <c r="CF57" s="53">
        <f t="shared" si="43"/>
        <v>6625.2610296956573</v>
      </c>
      <c r="CG57" s="53">
        <f t="shared" si="43"/>
        <v>5636.7634127889596</v>
      </c>
      <c r="CH57" s="53">
        <f t="shared" si="43"/>
        <v>5457.2345668648031</v>
      </c>
      <c r="CI57" s="53">
        <f t="shared" si="43"/>
        <v>4582.2079603717257</v>
      </c>
      <c r="CJ57" s="53">
        <f t="shared" si="43"/>
        <v>2618.1085252278367</v>
      </c>
      <c r="CK57" s="53">
        <f t="shared" si="43"/>
        <v>1623.2597754608316</v>
      </c>
      <c r="CL57" s="53">
        <f t="shared" si="43"/>
        <v>1445.8504097384989</v>
      </c>
      <c r="CM57" s="53">
        <f t="shared" si="43"/>
        <v>570.22852758133195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411.03325441086713</v>
      </c>
      <c r="DJ57" s="53">
        <f t="shared" si="44"/>
        <v>3.7755398807348683E-10</v>
      </c>
      <c r="DK57" s="53">
        <f t="shared" si="44"/>
        <v>3.8316921825998031E-10</v>
      </c>
      <c r="DL57" s="53">
        <f t="shared" si="44"/>
        <v>3.8887054864266666E-10</v>
      </c>
      <c r="DM57" s="53">
        <f t="shared" si="44"/>
        <v>3.9453345701625229E-10</v>
      </c>
      <c r="DN57" s="53">
        <f t="shared" si="44"/>
        <v>4.0034517403765495E-10</v>
      </c>
      <c r="DO57" s="53">
        <f t="shared" si="44"/>
        <v>4.06309869075599E-10</v>
      </c>
      <c r="DP57" s="53">
        <f t="shared" si="44"/>
        <v>4.1236602277079154E-10</v>
      </c>
      <c r="DQ57" s="53">
        <f t="shared" si="44"/>
        <v>4.184482003728047E-10</v>
      </c>
      <c r="DR57" s="53">
        <f t="shared" si="44"/>
        <v>4.2462262433511505E-10</v>
      </c>
      <c r="DS57" s="53">
        <f t="shared" si="44"/>
        <v>4.3095957361095349E-10</v>
      </c>
      <c r="DT57" s="53">
        <f t="shared" si="44"/>
        <v>4.3739368944235477E-10</v>
      </c>
      <c r="DU57" s="53">
        <f t="shared" si="44"/>
        <v>4.4378444492793576E-10</v>
      </c>
      <c r="DV57" s="53">
        <f t="shared" si="44"/>
        <v>4.5034313526599892E-10</v>
      </c>
      <c r="DW57" s="53">
        <f t="shared" si="44"/>
        <v>4.5707446570944426E-10</v>
      </c>
      <c r="DX57" s="53">
        <f t="shared" si="44"/>
        <v>4.6390900988635576E-10</v>
      </c>
      <c r="DY57" s="53">
        <f t="shared" si="44"/>
        <v>4.7069749517859672E-10</v>
      </c>
      <c r="DZ57" s="53">
        <f t="shared" si="44"/>
        <v>4.7766436677879492E-10</v>
      </c>
      <c r="EA57" s="53">
        <f t="shared" si="44"/>
        <v>4.848146227721031E-10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167661.68806982375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2655.8917348118339</v>
      </c>
      <c r="N58" s="484">
        <f xml:space="preserve"> 'FS Qtr'!N$22</f>
        <v>3134.2619268962671</v>
      </c>
      <c r="O58" s="484">
        <f xml:space="preserve"> 'FS Qtr'!O$22</f>
        <v>-55.898710571058928</v>
      </c>
      <c r="P58" s="484">
        <f xml:space="preserve"> 'FS Qtr'!P$22</f>
        <v>-14.301163423783237</v>
      </c>
      <c r="Q58" s="484">
        <f xml:space="preserve"> 'FS Qtr'!Q$22</f>
        <v>2711.9717213631448</v>
      </c>
      <c r="R58" s="484">
        <f xml:space="preserve"> 'FS Qtr'!R$22</f>
        <v>3198.1455477706741</v>
      </c>
      <c r="S58" s="484">
        <f xml:space="preserve"> 'FS Qtr'!S$22</f>
        <v>25.137161332037635</v>
      </c>
      <c r="T58" s="484">
        <f xml:space="preserve"> 'FS Qtr'!T$22</f>
        <v>65.727539036133294</v>
      </c>
      <c r="U58" s="484">
        <f xml:space="preserve"> 'FS Qtr'!U$22</f>
        <v>2780.7620953795094</v>
      </c>
      <c r="V58" s="484">
        <f xml:space="preserve"> 'FS Qtr'!V$22</f>
        <v>3266.9057861489182</v>
      </c>
      <c r="W58" s="484">
        <f xml:space="preserve"> 'FS Qtr'!W$22</f>
        <v>111.04367967077985</v>
      </c>
      <c r="X58" s="484">
        <f xml:space="preserve"> 'FS Qtr'!X$22</f>
        <v>140.92280204519147</v>
      </c>
      <c r="Y58" s="484">
        <f xml:space="preserve"> 'FS Qtr'!Y$22</f>
        <v>2854.5231408913128</v>
      </c>
      <c r="Z58" s="484">
        <f xml:space="preserve"> 'FS Qtr'!Z$22</f>
        <v>3340.6912358766426</v>
      </c>
      <c r="AA58" s="484">
        <f xml:space="preserve"> 'FS Qtr'!AA$22</f>
        <v>201.97211271437845</v>
      </c>
      <c r="AB58" s="484">
        <f xml:space="preserve"> 'FS Qtr'!AB$22</f>
        <v>240.44201486301188</v>
      </c>
      <c r="AC58" s="484">
        <f xml:space="preserve"> 'FS Qtr'!AC$22</f>
        <v>2933.5895365907195</v>
      </c>
      <c r="AD58" s="484">
        <f xml:space="preserve"> 'FS Qtr'!AD$22</f>
        <v>3420.1072927030937</v>
      </c>
      <c r="AE58" s="484">
        <f xml:space="preserve"> 'FS Qtr'!AE$22</f>
        <v>298.53753284584832</v>
      </c>
      <c r="AF58" s="484">
        <f xml:space="preserve"> 'FS Qtr'!AF$22</f>
        <v>335.88880411619118</v>
      </c>
      <c r="AG58" s="484">
        <f xml:space="preserve"> 'FS Qtr'!AG$22</f>
        <v>3018.4070164059813</v>
      </c>
      <c r="AH58" s="484">
        <f xml:space="preserve"> 'FS Qtr'!AH$22</f>
        <v>3505.3494816456732</v>
      </c>
      <c r="AI58" s="484">
        <f xml:space="preserve"> 'FS Qtr'!AI$22</f>
        <v>400.93885495418806</v>
      </c>
      <c r="AJ58" s="484">
        <f xml:space="preserve"> 'FS Qtr'!AJ$22</f>
        <v>437.12973514615248</v>
      </c>
      <c r="AK58" s="484">
        <f xml:space="preserve"> 'FS Qtr'!AK$22</f>
        <v>3109.2382531904732</v>
      </c>
      <c r="AL58" s="484">
        <f xml:space="preserve"> 'FS Qtr'!AL$22</f>
        <v>3558.0803113450443</v>
      </c>
      <c r="AM58" s="484">
        <f xml:space="preserve"> 'FS Qtr'!AM$22</f>
        <v>486.66192271121417</v>
      </c>
      <c r="AN58" s="484">
        <f xml:space="preserve"> 'FS Qtr'!AN$22</f>
        <v>502.54740921931557</v>
      </c>
      <c r="AO58" s="484">
        <f xml:space="preserve"> 'FS Qtr'!AO$22</f>
        <v>2759.2024527257126</v>
      </c>
      <c r="AP58" s="484">
        <f xml:space="preserve"> 'FS Qtr'!AP$22</f>
        <v>3160.1546567771888</v>
      </c>
      <c r="AQ58" s="484">
        <f xml:space="preserve"> 'FS Qtr'!AQ$22</f>
        <v>535.92236245391211</v>
      </c>
      <c r="AR58" s="484">
        <f xml:space="preserve"> 'FS Qtr'!AR$22</f>
        <v>555.71232901555004</v>
      </c>
      <c r="AS58" s="484">
        <f xml:space="preserve"> 'FS Qtr'!AS$22</f>
        <v>2801.032226581498</v>
      </c>
      <c r="AT58" s="484">
        <f xml:space="preserve"> 'FS Qtr'!AT$22</f>
        <v>3203.6038636333656</v>
      </c>
      <c r="AU58" s="484">
        <f xml:space="preserve"> 'FS Qtr'!AU$22</f>
        <v>594.81320463120471</v>
      </c>
      <c r="AV58" s="484">
        <f xml:space="preserve"> 'FS Qtr'!AV$22</f>
        <v>614.54057230869353</v>
      </c>
      <c r="AW58" s="484">
        <f xml:space="preserve"> 'FS Qtr'!AW$22</f>
        <v>2852.093260328109</v>
      </c>
      <c r="AX58" s="484">
        <f xml:space="preserve"> 'FS Qtr'!AX$22</f>
        <v>3256.0567550521591</v>
      </c>
      <c r="AY58" s="484">
        <f xml:space="preserve"> 'FS Qtr'!AY$22</f>
        <v>662.45454388211238</v>
      </c>
      <c r="AZ58" s="484">
        <f xml:space="preserve"> 'FS Qtr'!AZ$22</f>
        <v>681.86972051108478</v>
      </c>
      <c r="BA58" s="484">
        <f xml:space="preserve"> 'FS Qtr'!BA$22</f>
        <v>2911.582260948981</v>
      </c>
      <c r="BB58" s="484">
        <f xml:space="preserve"> 'FS Qtr'!BB$22</f>
        <v>3287.1960448974723</v>
      </c>
      <c r="BC58" s="484">
        <f xml:space="preserve"> 'FS Qtr'!BC$22</f>
        <v>667.66553472887426</v>
      </c>
      <c r="BD58" s="484">
        <f xml:space="preserve"> 'FS Qtr'!BD$22</f>
        <v>661.34122983724228</v>
      </c>
      <c r="BE58" s="484">
        <f xml:space="preserve"> 'FS Qtr'!BE$22</f>
        <v>2864.8965505362557</v>
      </c>
      <c r="BF58" s="484">
        <f xml:space="preserve"> 'FS Qtr'!BF$22</f>
        <v>3239.4624357432258</v>
      </c>
      <c r="BG58" s="484">
        <f xml:space="preserve"> 'FS Qtr'!BG$22</f>
        <v>633.74149875635908</v>
      </c>
      <c r="BH58" s="484">
        <f xml:space="preserve"> 'FS Qtr'!BH$22</f>
        <v>628.18417134199558</v>
      </c>
      <c r="BI58" s="484">
        <f xml:space="preserve"> 'FS Qtr'!BI$22</f>
        <v>2821.4725386248633</v>
      </c>
      <c r="BJ58" s="484">
        <f xml:space="preserve"> 'FS Qtr'!BJ$22</f>
        <v>3194.8333770466716</v>
      </c>
      <c r="BK58" s="484">
        <f xml:space="preserve"> 'FS Qtr'!BK$22</f>
        <v>602.69901105111103</v>
      </c>
      <c r="BL58" s="484">
        <f xml:space="preserve"> 'FS Qtr'!BL$22</f>
        <v>597.75820762996955</v>
      </c>
      <c r="BM58" s="484">
        <f xml:space="preserve"> 'FS Qtr'!BM$22</f>
        <v>2780.691340079617</v>
      </c>
      <c r="BN58" s="484">
        <f xml:space="preserve"> 'FS Qtr'!BN$22</f>
        <v>3152.7206789556008</v>
      </c>
      <c r="BO58" s="484">
        <f xml:space="preserve"> 'FS Qtr'!BO$22</f>
        <v>573.97940790669134</v>
      </c>
      <c r="BP58" s="484">
        <f xml:space="preserve"> 'FS Qtr'!BP$22</f>
        <v>569.5324182648792</v>
      </c>
      <c r="BQ58" s="484">
        <f xml:space="preserve"> 'FS Qtr'!BQ$22</f>
        <v>2742.0481175751711</v>
      </c>
      <c r="BR58" s="484">
        <f xml:space="preserve"> 'FS Qtr'!BR$22</f>
        <v>3112.6444938540599</v>
      </c>
      <c r="BS58" s="484">
        <f xml:space="preserve"> 'FS Qtr'!BS$22</f>
        <v>547.12694571686609</v>
      </c>
      <c r="BT58" s="484">
        <f xml:space="preserve"> 'FS Qtr'!BT$22</f>
        <v>543.07365338439058</v>
      </c>
      <c r="BU58" s="484">
        <f xml:space="preserve"> 'FS Qtr'!BU$22</f>
        <v>2705.1309136460386</v>
      </c>
      <c r="BV58" s="484">
        <f xml:space="preserve"> 'FS Qtr'!BV$22</f>
        <v>3074.2132067366156</v>
      </c>
      <c r="BW58" s="484">
        <f xml:space="preserve"> 'FS Qtr'!BW$22</f>
        <v>521.7696967665994</v>
      </c>
      <c r="BX58" s="484">
        <f xml:space="preserve"> 'FS Qtr'!BX$22</f>
        <v>518.02838462909017</v>
      </c>
      <c r="BY58" s="484">
        <f xml:space="preserve"> 'FS Qtr'!BY$22</f>
        <v>2669.6034089895543</v>
      </c>
      <c r="BZ58" s="484">
        <f xml:space="preserve"> 'FS Qtr'!BZ$22</f>
        <v>3037.1070555214551</v>
      </c>
      <c r="CA58" s="484">
        <f xml:space="preserve"> 'FS Qtr'!CA$22</f>
        <v>497.60398846348022</v>
      </c>
      <c r="CB58" s="484">
        <f xml:space="preserve"> 'FS Qtr'!CB$22</f>
        <v>494.10792233840903</v>
      </c>
      <c r="CC58" s="484">
        <f xml:space="preserve"> 'FS Qtr'!CC$22</f>
        <v>2635.1908787210014</v>
      </c>
      <c r="CD58" s="484">
        <f xml:space="preserve"> 'FS Qtr'!CD$22</f>
        <v>3001.0647894166154</v>
      </c>
      <c r="CE58" s="484">
        <f xml:space="preserve"> 'FS Qtr'!CE$22</f>
        <v>474.38172871807922</v>
      </c>
      <c r="CF58" s="484">
        <f xml:space="preserve"> 'FS Qtr'!CF$22</f>
        <v>471.07637458655591</v>
      </c>
      <c r="CG58" s="484">
        <f xml:space="preserve"> 'FS Qtr'!CG$22</f>
        <v>2601.6687533752906</v>
      </c>
      <c r="CH58" s="484">
        <f xml:space="preserve"> 'FS Qtr'!CH$22</f>
        <v>2965.872801793922</v>
      </c>
      <c r="CI58" s="484">
        <f xml:space="preserve"> 'FS Qtr'!CI$22</f>
        <v>451.90008210511644</v>
      </c>
      <c r="CJ58" s="484">
        <f xml:space="preserve"> 'FS Qtr'!CJ$22</f>
        <v>448.74083945870007</v>
      </c>
      <c r="CK58" s="484">
        <f xml:space="preserve"> 'FS Qtr'!CK$22</f>
        <v>2568.8533014853911</v>
      </c>
      <c r="CL58" s="484">
        <f xml:space="preserve"> 'FS Qtr'!CL$22</f>
        <v>2931.3562785593458</v>
      </c>
      <c r="CM58" s="484">
        <f xml:space="preserve"> 'FS Qtr'!CM$22</f>
        <v>429.99306074463016</v>
      </c>
      <c r="CN58" s="484">
        <f xml:space="preserve"> 'FS Qtr'!CN$22</f>
        <v>426.94341630961958</v>
      </c>
      <c r="CO58" s="484">
        <f xml:space="preserve"> 'FS Qtr'!CO$22</f>
        <v>2536.5940401925968</v>
      </c>
      <c r="CP58" s="484">
        <f xml:space="preserve"> 'FS Qtr'!CP$22</f>
        <v>2897.3719881520306</v>
      </c>
      <c r="CQ58" s="484">
        <f xml:space="preserve"> 'FS Qtr'!CQ$22</f>
        <v>408.52467472879903</v>
      </c>
      <c r="CR58" s="484">
        <f xml:space="preserve"> 'FS Qtr'!CR$22</f>
        <v>405.55469858914046</v>
      </c>
      <c r="CS58" s="484">
        <f xml:space="preserve"> 'FS Qtr'!CS$22</f>
        <v>2504.76755334368</v>
      </c>
      <c r="CT58" s="484">
        <f xml:space="preserve"> 'FS Qtr'!CT$22</f>
        <v>2863.8024086542987</v>
      </c>
      <c r="CU58" s="484">
        <f xml:space="preserve"> 'FS Qtr'!CU$22</f>
        <v>387.38335280254262</v>
      </c>
      <c r="CV58" s="484">
        <f xml:space="preserve"> 'FS Qtr'!CV$22</f>
        <v>384.46847340706603</v>
      </c>
      <c r="CW58" s="484">
        <f xml:space="preserve"> 'FS Qtr'!CW$22</f>
        <v>2473.2724559889862</v>
      </c>
      <c r="CX58" s="484">
        <f xml:space="preserve"> 'FS Qtr'!CX$22</f>
        <v>2830.5509439809189</v>
      </c>
      <c r="CY58" s="484">
        <f xml:space="preserve"> 'FS Qtr'!CY$22</f>
        <v>366.47739766777511</v>
      </c>
      <c r="CZ58" s="484">
        <f xml:space="preserve"> 'FS Qtr'!CZ$22</f>
        <v>363.59740398893484</v>
      </c>
      <c r="DA58" s="484">
        <f xml:space="preserve"> 'FS Qtr'!DA$22</f>
        <v>2442.0252926252083</v>
      </c>
      <c r="DB58" s="484">
        <f xml:space="preserve"> 'FS Qtr'!DB$22</f>
        <v>2797.538027124192</v>
      </c>
      <c r="DC58" s="484">
        <f xml:space="preserve"> 'FS Qtr'!DC$22</f>
        <v>345.73128398896472</v>
      </c>
      <c r="DD58" s="484">
        <f xml:space="preserve"> 'FS Qtr'!DD$22</f>
        <v>342.86951269634699</v>
      </c>
      <c r="DE58" s="484">
        <f xml:space="preserve"> 'FS Qtr'!DE$22</f>
        <v>2410.9571959728428</v>
      </c>
      <c r="DF58" s="484">
        <f xml:space="preserve"> 'FS Qtr'!DF$22</f>
        <v>2764.6979459052909</v>
      </c>
      <c r="DG58" s="484">
        <f xml:space="preserve"> 'FS Qtr'!DG$22</f>
        <v>325.08264277791824</v>
      </c>
      <c r="DH58" s="484">
        <f xml:space="preserve"> 'FS Qtr'!DH$22</f>
        <v>411.03325441086713</v>
      </c>
      <c r="DI58" s="484">
        <f xml:space="preserve"> 'FS Qtr'!DI$22</f>
        <v>5.4712149818788809E-12</v>
      </c>
      <c r="DJ58" s="484">
        <f xml:space="preserve"> 'FS Qtr'!DJ$22</f>
        <v>5.6152301864934656E-12</v>
      </c>
      <c r="DK58" s="484">
        <f xml:space="preserve"> 'FS Qtr'!DK$22</f>
        <v>5.7013303826863659E-12</v>
      </c>
      <c r="DL58" s="484">
        <f xml:space="preserve"> 'FS Qtr'!DL$22</f>
        <v>5.662908373585652E-12</v>
      </c>
      <c r="DM58" s="484">
        <f xml:space="preserve"> 'FS Qtr'!DM$22</f>
        <v>5.8117170214026534E-12</v>
      </c>
      <c r="DN58" s="484">
        <f xml:space="preserve"> 'FS Qtr'!DN$22</f>
        <v>5.9646950379440435E-12</v>
      </c>
      <c r="DO58" s="484">
        <f xml:space="preserve"> 'FS Qtr'!DO$22</f>
        <v>6.0561536951925191E-12</v>
      </c>
      <c r="DP58" s="484">
        <f xml:space="preserve"> 'FS Qtr'!DP$22</f>
        <v>6.0821776020131654E-12</v>
      </c>
      <c r="DQ58" s="484">
        <f xml:space="preserve"> 'FS Qtr'!DQ$22</f>
        <v>6.1744239623103645E-12</v>
      </c>
      <c r="DR58" s="484">
        <f xml:space="preserve"> 'FS Qtr'!DR$22</f>
        <v>6.3369492758384315E-12</v>
      </c>
      <c r="DS58" s="484">
        <f xml:space="preserve"> 'FS Qtr'!DS$22</f>
        <v>6.4341158314012875E-12</v>
      </c>
      <c r="DT58" s="484">
        <f xml:space="preserve"> 'FS Qtr'!DT$22</f>
        <v>6.3907554855809744E-12</v>
      </c>
      <c r="DU58" s="484">
        <f xml:space="preserve"> 'FS Qtr'!DU$22</f>
        <v>6.5586903380631856E-12</v>
      </c>
      <c r="DV58" s="484">
        <f xml:space="preserve"> 'FS Qtr'!DV$22</f>
        <v>6.7313304434453178E-12</v>
      </c>
      <c r="DW58" s="484">
        <f xml:space="preserve"> 'FS Qtr'!DW$22</f>
        <v>6.8345441769114796E-12</v>
      </c>
      <c r="DX58" s="484">
        <f xml:space="preserve"> 'FS Qtr'!DX$22</f>
        <v>6.7884852922409889E-12</v>
      </c>
      <c r="DY58" s="484">
        <f xml:space="preserve"> 'FS Qtr'!DY$22</f>
        <v>6.9668716001982114E-12</v>
      </c>
      <c r="DZ58" s="484">
        <f xml:space="preserve"> 'FS Qtr'!DZ$22</f>
        <v>7.1502559933081912E-12</v>
      </c>
      <c r="EA58" s="484">
        <f xml:space="preserve"> 'FS Qtr'!EA$22</f>
        <v>7.2598932518722505E-12</v>
      </c>
    </row>
    <row r="59" spans="1:131" outlineLevel="2" x14ac:dyDescent="0.35">
      <c r="E59" s="7" t="s">
        <v>224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2655.8917348118339</v>
      </c>
      <c r="N59" s="7">
        <f t="shared" si="45"/>
        <v>5043.8060285720057</v>
      </c>
      <c r="O59" s="7">
        <f t="shared" si="45"/>
        <v>3797.2660245066068</v>
      </c>
      <c r="P59" s="7">
        <f t="shared" si="45"/>
        <v>3063.6939235566947</v>
      </c>
      <c r="Q59" s="7">
        <f t="shared" si="45"/>
        <v>5303.4380487759227</v>
      </c>
      <c r="R59" s="7">
        <f t="shared" si="45"/>
        <v>7601.9038614794508</v>
      </c>
      <c r="S59" s="7">
        <f t="shared" si="45"/>
        <v>6444.5237160325059</v>
      </c>
      <c r="T59" s="7">
        <f t="shared" si="45"/>
        <v>5796.762310544229</v>
      </c>
      <c r="U59" s="7">
        <f t="shared" si="45"/>
        <v>8109.8446755567547</v>
      </c>
      <c r="V59" s="7">
        <f t="shared" si="45"/>
        <v>10483.780451579167</v>
      </c>
      <c r="W59" s="7">
        <f t="shared" si="45"/>
        <v>9420.4347324670798</v>
      </c>
      <c r="X59" s="7">
        <f t="shared" si="45"/>
        <v>8853.666219100498</v>
      </c>
      <c r="Y59" s="7">
        <f t="shared" si="45"/>
        <v>11243.370962917623</v>
      </c>
      <c r="Z59" s="7">
        <f t="shared" si="45"/>
        <v>13699.521748846737</v>
      </c>
      <c r="AA59" s="7">
        <f t="shared" si="45"/>
        <v>12735.237166001833</v>
      </c>
      <c r="AB59" s="7">
        <f t="shared" si="45"/>
        <v>12273.801947612501</v>
      </c>
      <c r="AC59" s="7">
        <f t="shared" si="45"/>
        <v>14748.873292739856</v>
      </c>
      <c r="AD59" s="7">
        <f t="shared" si="45"/>
        <v>17289.465760079907</v>
      </c>
      <c r="AE59" s="7">
        <f t="shared" si="45"/>
        <v>16429.884983419812</v>
      </c>
      <c r="AF59" s="7">
        <f t="shared" si="45"/>
        <v>16069.727920390606</v>
      </c>
      <c r="AG59" s="7">
        <f t="shared" si="45"/>
        <v>18634.232002228819</v>
      </c>
      <c r="AH59" s="7">
        <f t="shared" si="45"/>
        <v>21266.813830638759</v>
      </c>
      <c r="AI59" s="7">
        <f t="shared" si="45"/>
        <v>20517.779346522824</v>
      </c>
      <c r="AJ59" s="7">
        <f t="shared" si="45"/>
        <v>20264.712709737432</v>
      </c>
      <c r="AK59" s="7">
        <f t="shared" si="45"/>
        <v>22924.687356495189</v>
      </c>
      <c r="AL59" s="7">
        <f t="shared" si="45"/>
        <v>25616.761405149544</v>
      </c>
      <c r="AM59" s="7">
        <f t="shared" si="45"/>
        <v>24970.531929623812</v>
      </c>
      <c r="AN59" s="7">
        <f t="shared" si="45"/>
        <v>24793.925413098736</v>
      </c>
      <c r="AO59" s="7">
        <f t="shared" si="45"/>
        <v>27115.395705568721</v>
      </c>
      <c r="AP59" s="7">
        <f t="shared" ref="AP59:BU59" si="46">SUM(AP57:AP58)</f>
        <v>29520.907888640791</v>
      </c>
      <c r="AQ59" s="7">
        <f t="shared" si="46"/>
        <v>29045.03650671132</v>
      </c>
      <c r="AR59" s="7">
        <f t="shared" si="46"/>
        <v>28939.836518032233</v>
      </c>
      <c r="AS59" s="7">
        <f t="shared" si="46"/>
        <v>31321.522284178529</v>
      </c>
      <c r="AT59" s="7">
        <f t="shared" si="46"/>
        <v>33786.775096259669</v>
      </c>
      <c r="AU59" s="7">
        <f t="shared" si="46"/>
        <v>33388.755504672023</v>
      </c>
      <c r="AV59" s="7">
        <f t="shared" si="46"/>
        <v>33359.315631152545</v>
      </c>
      <c r="AW59" s="7">
        <f t="shared" si="46"/>
        <v>35807.412832014226</v>
      </c>
      <c r="AX59" s="7">
        <f t="shared" si="46"/>
        <v>38341.89642497043</v>
      </c>
      <c r="AY59" s="7">
        <f t="shared" si="46"/>
        <v>38029.393890099673</v>
      </c>
      <c r="AZ59" s="7">
        <f t="shared" si="46"/>
        <v>38083.20953457844</v>
      </c>
      <c r="BA59" s="7">
        <f t="shared" si="46"/>
        <v>40605.208573830641</v>
      </c>
      <c r="BB59" s="7">
        <f t="shared" si="46"/>
        <v>40834.488827902169</v>
      </c>
      <c r="BC59" s="7">
        <f t="shared" si="46"/>
        <v>37344.820620353232</v>
      </c>
      <c r="BD59" s="7">
        <f t="shared" si="46"/>
        <v>35335.317697332073</v>
      </c>
      <c r="BE59" s="7">
        <f t="shared" si="46"/>
        <v>36544.770750594296</v>
      </c>
      <c r="BF59" s="7">
        <f t="shared" si="46"/>
        <v>36775.582474456533</v>
      </c>
      <c r="BG59" s="7">
        <f t="shared" si="46"/>
        <v>33299.100334888935</v>
      </c>
      <c r="BH59" s="7">
        <f t="shared" si="46"/>
        <v>31295.336385729108</v>
      </c>
      <c r="BI59" s="7">
        <f t="shared" si="46"/>
        <v>32501.158520921013</v>
      </c>
      <c r="BJ59" s="7">
        <f t="shared" si="46"/>
        <v>32719.759464129856</v>
      </c>
      <c r="BK59" s="7">
        <f t="shared" si="46"/>
        <v>29256.24394728494</v>
      </c>
      <c r="BL59" s="7">
        <f t="shared" si="46"/>
        <v>27258.043400510898</v>
      </c>
      <c r="BM59" s="7">
        <f t="shared" si="46"/>
        <v>28453.341779376351</v>
      </c>
      <c r="BN59" s="7">
        <f t="shared" si="46"/>
        <v>28666.430165159054</v>
      </c>
      <c r="BO59" s="7">
        <f t="shared" si="46"/>
        <v>25215.691343394516</v>
      </c>
      <c r="BP59" s="7">
        <f t="shared" si="46"/>
        <v>23222.906488074739</v>
      </c>
      <c r="BQ59" s="7">
        <f t="shared" si="46"/>
        <v>24407.617611456393</v>
      </c>
      <c r="BR59" s="7">
        <f t="shared" si="46"/>
        <v>24615.113264009669</v>
      </c>
      <c r="BS59" s="7">
        <f t="shared" si="46"/>
        <v>21176.985305390685</v>
      </c>
      <c r="BT59" s="7">
        <f t="shared" si="46"/>
        <v>19189.491140872979</v>
      </c>
      <c r="BU59" s="7">
        <f t="shared" si="46"/>
        <v>20357.079656284463</v>
      </c>
      <c r="BV59" s="7">
        <f t="shared" ref="BV59:DA59" si="47">SUM(BV57:BV58)</f>
        <v>20565.415655241301</v>
      </c>
      <c r="BW59" s="7">
        <f t="shared" si="47"/>
        <v>17139.752407050943</v>
      </c>
      <c r="BX59" s="7">
        <f t="shared" si="47"/>
        <v>15157.442447836285</v>
      </c>
      <c r="BY59" s="7">
        <f t="shared" si="47"/>
        <v>16320.869201797668</v>
      </c>
      <c r="BZ59" s="7">
        <f t="shared" si="47"/>
        <v>16517.016061301674</v>
      </c>
      <c r="CA59" s="7">
        <f t="shared" si="47"/>
        <v>13103.687452472308</v>
      </c>
      <c r="CB59" s="7">
        <f t="shared" si="47"/>
        <v>11126.470311053667</v>
      </c>
      <c r="CC59" s="7">
        <f t="shared" si="47"/>
        <v>12279.231049567185</v>
      </c>
      <c r="CD59" s="7">
        <f t="shared" si="47"/>
        <v>12469.65169036354</v>
      </c>
      <c r="CE59" s="7">
        <f t="shared" si="47"/>
        <v>9068.5408009250659</v>
      </c>
      <c r="CF59" s="7">
        <f t="shared" si="47"/>
        <v>7096.3374042822134</v>
      </c>
      <c r="CG59" s="7">
        <f t="shared" si="47"/>
        <v>8238.4321661642498</v>
      </c>
      <c r="CH59" s="7">
        <f t="shared" si="47"/>
        <v>8423.107368658726</v>
      </c>
      <c r="CI59" s="7">
        <f t="shared" si="47"/>
        <v>5034.1080424768425</v>
      </c>
      <c r="CJ59" s="7">
        <f t="shared" si="47"/>
        <v>3066.8493646865368</v>
      </c>
      <c r="CK59" s="7">
        <f t="shared" si="47"/>
        <v>4192.1130769462225</v>
      </c>
      <c r="CL59" s="7">
        <f t="shared" si="47"/>
        <v>4377.2066882978452</v>
      </c>
      <c r="CM59" s="7">
        <f t="shared" si="47"/>
        <v>1000.2215883259621</v>
      </c>
      <c r="CN59" s="7">
        <f t="shared" si="47"/>
        <v>426.94341630961958</v>
      </c>
      <c r="CO59" s="7">
        <f t="shared" si="47"/>
        <v>2536.5940401925968</v>
      </c>
      <c r="CP59" s="7">
        <f t="shared" si="47"/>
        <v>2897.3719881520306</v>
      </c>
      <c r="CQ59" s="7">
        <f t="shared" si="47"/>
        <v>408.52467472879903</v>
      </c>
      <c r="CR59" s="7">
        <f t="shared" si="47"/>
        <v>405.55469858914046</v>
      </c>
      <c r="CS59" s="7">
        <f t="shared" si="47"/>
        <v>2504.76755334368</v>
      </c>
      <c r="CT59" s="7">
        <f t="shared" si="47"/>
        <v>2863.8024086542987</v>
      </c>
      <c r="CU59" s="7">
        <f t="shared" si="47"/>
        <v>387.38335280254262</v>
      </c>
      <c r="CV59" s="7">
        <f t="shared" si="47"/>
        <v>384.46847340706603</v>
      </c>
      <c r="CW59" s="7">
        <f t="shared" si="47"/>
        <v>2473.2724559889862</v>
      </c>
      <c r="CX59" s="7">
        <f t="shared" si="47"/>
        <v>2830.5509439809189</v>
      </c>
      <c r="CY59" s="7">
        <f t="shared" si="47"/>
        <v>366.47739766777511</v>
      </c>
      <c r="CZ59" s="7">
        <f t="shared" si="47"/>
        <v>363.59740398893484</v>
      </c>
      <c r="DA59" s="7">
        <f t="shared" si="47"/>
        <v>2442.0252926252083</v>
      </c>
      <c r="DB59" s="7">
        <f t="shared" ref="DB59:EA59" si="48">SUM(DB57:DB58)</f>
        <v>2797.538027124192</v>
      </c>
      <c r="DC59" s="7">
        <f t="shared" si="48"/>
        <v>345.73128398896472</v>
      </c>
      <c r="DD59" s="7">
        <f t="shared" si="48"/>
        <v>342.86951269634699</v>
      </c>
      <c r="DE59" s="7">
        <f t="shared" si="48"/>
        <v>2410.9571959728428</v>
      </c>
      <c r="DF59" s="7">
        <f t="shared" si="48"/>
        <v>2764.6979459052909</v>
      </c>
      <c r="DG59" s="7">
        <f t="shared" si="48"/>
        <v>325.08264277791824</v>
      </c>
      <c r="DH59" s="7">
        <f t="shared" si="48"/>
        <v>411.03325441086713</v>
      </c>
      <c r="DI59" s="7">
        <f t="shared" si="48"/>
        <v>411.03325441087259</v>
      </c>
      <c r="DJ59" s="7">
        <f t="shared" si="48"/>
        <v>3.8316921825998031E-10</v>
      </c>
      <c r="DK59" s="7">
        <f t="shared" si="48"/>
        <v>3.8887054864266666E-10</v>
      </c>
      <c r="DL59" s="7">
        <f t="shared" si="48"/>
        <v>3.9453345701625229E-10</v>
      </c>
      <c r="DM59" s="7">
        <f t="shared" si="48"/>
        <v>4.0034517403765495E-10</v>
      </c>
      <c r="DN59" s="7">
        <f t="shared" si="48"/>
        <v>4.06309869075599E-10</v>
      </c>
      <c r="DO59" s="7">
        <f t="shared" si="48"/>
        <v>4.1236602277079154E-10</v>
      </c>
      <c r="DP59" s="7">
        <f t="shared" si="48"/>
        <v>4.184482003728047E-10</v>
      </c>
      <c r="DQ59" s="7">
        <f t="shared" si="48"/>
        <v>4.2462262433511505E-10</v>
      </c>
      <c r="DR59" s="7">
        <f t="shared" si="48"/>
        <v>4.3095957361095349E-10</v>
      </c>
      <c r="DS59" s="7">
        <f t="shared" si="48"/>
        <v>4.3739368944235477E-10</v>
      </c>
      <c r="DT59" s="7">
        <f t="shared" si="48"/>
        <v>4.4378444492793576E-10</v>
      </c>
      <c r="DU59" s="7">
        <f t="shared" si="48"/>
        <v>4.5034313526599892E-10</v>
      </c>
      <c r="DV59" s="7">
        <f t="shared" si="48"/>
        <v>4.5707446570944426E-10</v>
      </c>
      <c r="DW59" s="7">
        <f t="shared" si="48"/>
        <v>4.6390900988635576E-10</v>
      </c>
      <c r="DX59" s="7">
        <f t="shared" si="48"/>
        <v>4.7069749517859672E-10</v>
      </c>
      <c r="DY59" s="7">
        <f t="shared" si="48"/>
        <v>4.7766436677879492E-10</v>
      </c>
      <c r="DZ59" s="7">
        <f t="shared" si="48"/>
        <v>4.848146227721031E-10</v>
      </c>
      <c r="EA59" s="7">
        <f t="shared" si="48"/>
        <v>4.9207451602397535E-10</v>
      </c>
    </row>
    <row r="60" spans="1:131" outlineLevel="1" x14ac:dyDescent="0.35"/>
    <row r="61" spans="1:131" outlineLevel="1" x14ac:dyDescent="0.35">
      <c r="B61" s="8" t="s">
        <v>225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1389.0966127597273</v>
      </c>
      <c r="CO62" s="53">
        <f t="shared" si="51"/>
        <v>2377.9495410551617</v>
      </c>
      <c r="CP62" s="53">
        <f t="shared" si="51"/>
        <v>2565.5671914443042</v>
      </c>
      <c r="CQ62" s="53">
        <f t="shared" si="51"/>
        <v>3441.7808540592064</v>
      </c>
      <c r="CR62" s="53">
        <f t="shared" si="51"/>
        <v>5396.3559000479872</v>
      </c>
      <c r="CS62" s="53">
        <f t="shared" si="51"/>
        <v>6385.3888218761804</v>
      </c>
      <c r="CT62" s="53">
        <f t="shared" si="51"/>
        <v>6577.0198854856917</v>
      </c>
      <c r="CU62" s="53">
        <f t="shared" si="51"/>
        <v>7453.8218399880298</v>
      </c>
      <c r="CV62" s="53">
        <f t="shared" si="51"/>
        <v>9403.6708806970219</v>
      </c>
      <c r="CW62" s="53">
        <f t="shared" ref="CW62:EA62" si="52" xml:space="preserve"> CW$49</f>
        <v>10392.88541001972</v>
      </c>
      <c r="CX62" s="53">
        <f t="shared" si="52"/>
        <v>10588.509349561753</v>
      </c>
      <c r="CY62" s="53">
        <f t="shared" si="52"/>
        <v>11465.896113767591</v>
      </c>
      <c r="CZ62" s="53">
        <f t="shared" si="52"/>
        <v>13411.043127627139</v>
      </c>
      <c r="DA62" s="53">
        <f t="shared" si="52"/>
        <v>14406.286867696565</v>
      </c>
      <c r="DB62" s="53">
        <f t="shared" si="52"/>
        <v>14600.037289818452</v>
      </c>
      <c r="DC62" s="53">
        <f t="shared" si="52"/>
        <v>15478.005387677396</v>
      </c>
      <c r="DD62" s="53">
        <f t="shared" si="52"/>
        <v>17418.474243211629</v>
      </c>
      <c r="DE62" s="53">
        <f t="shared" si="52"/>
        <v>18408.057000364093</v>
      </c>
      <c r="DF62" s="53">
        <f t="shared" si="52"/>
        <v>18611.605441979413</v>
      </c>
      <c r="DG62" s="53">
        <f t="shared" si="52"/>
        <v>19490.151403318603</v>
      </c>
      <c r="DH62" s="53">
        <f t="shared" si="52"/>
        <v>21425.96585988142</v>
      </c>
      <c r="DI62" s="53">
        <f t="shared" si="52"/>
        <v>-105.65349621295536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167661.68806982329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872.76765323573318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866.00626269068971</v>
      </c>
      <c r="AL63" s="484">
        <f xml:space="preserve"> 'FS Qtr'!AL$50</f>
        <v>1132.891398236944</v>
      </c>
      <c r="AM63" s="484">
        <f xml:space="preserve"> 'FS Qtr'!AM$50</f>
        <v>679.15392574439102</v>
      </c>
      <c r="AN63" s="484">
        <f xml:space="preserve"> 'FS Qtr'!AN$50</f>
        <v>437.73216025572674</v>
      </c>
      <c r="AO63" s="484">
        <f xml:space="preserve"> 'FS Qtr'!AO$50</f>
        <v>754.64247370511566</v>
      </c>
      <c r="AP63" s="484">
        <f xml:space="preserve"> 'FS Qtr'!AP$50</f>
        <v>1011.7937443833835</v>
      </c>
      <c r="AQ63" s="484">
        <f xml:space="preserve"> 'FS Qtr'!AQ$50</f>
        <v>660.91231769463775</v>
      </c>
      <c r="AR63" s="484">
        <f xml:space="preserve"> 'FS Qtr'!AR$50</f>
        <v>419.34646043520115</v>
      </c>
      <c r="AS63" s="484">
        <f xml:space="preserve"> 'FS Qtr'!AS$50</f>
        <v>738.35105155222891</v>
      </c>
      <c r="AT63" s="484">
        <f xml:space="preserve"> 'FS Qtr'!AT$50</f>
        <v>992.83279621884685</v>
      </c>
      <c r="AU63" s="484">
        <f xml:space="preserve"> 'FS Qtr'!AU$50</f>
        <v>643.98044582816783</v>
      </c>
      <c r="AV63" s="484">
        <f xml:space="preserve"> 'FS Qtr'!AV$50</f>
        <v>403.99605946642919</v>
      </c>
      <c r="AW63" s="484">
        <f xml:space="preserve"> 'FS Qtr'!AW$50</f>
        <v>721.57316209595274</v>
      </c>
      <c r="AX63" s="484">
        <f xml:space="preserve"> 'FS Qtr'!AX$50</f>
        <v>974.95707875287326</v>
      </c>
      <c r="AY63" s="484">
        <f xml:space="preserve"> 'FS Qtr'!AY$50</f>
        <v>628.05407603231743</v>
      </c>
      <c r="AZ63" s="484">
        <f xml:space="preserve"> 'FS Qtr'!AZ$50</f>
        <v>389.5832216967799</v>
      </c>
      <c r="BA63" s="484">
        <f xml:space="preserve"> 'FS Qtr'!BA$50</f>
        <v>3057.9157908259435</v>
      </c>
      <c r="BB63" s="484">
        <f xml:space="preserve"> 'FS Qtr'!BB$50</f>
        <v>4157.333742277815</v>
      </c>
      <c r="BC63" s="484">
        <f xml:space="preserve"> 'FS Qtr'!BC$50</f>
        <v>2670.844152858399</v>
      </c>
      <c r="BD63" s="484">
        <f xml:space="preserve"> 'FS Qtr'!BD$50</f>
        <v>1655.4434972740373</v>
      </c>
      <c r="BE63" s="484">
        <f xml:space="preserve"> 'FS Qtr'!BE$50</f>
        <v>3008.6507118809882</v>
      </c>
      <c r="BF63" s="484">
        <f xml:space="preserve"> 'FS Qtr'!BF$50</f>
        <v>4110.2236383239551</v>
      </c>
      <c r="BG63" s="484">
        <f xml:space="preserve"> 'FS Qtr'!BG$50</f>
        <v>2631.9481205018228</v>
      </c>
      <c r="BH63" s="484">
        <f xml:space="preserve"> 'FS Qtr'!BH$50</f>
        <v>1615.6504034329573</v>
      </c>
      <c r="BI63" s="484">
        <f xml:space="preserve"> 'FS Qtr'!BI$50</f>
        <v>2976.2324338378294</v>
      </c>
      <c r="BJ63" s="484">
        <f xml:space="preserve"> 'FS Qtr'!BJ$50</f>
        <v>4066.2145278960279</v>
      </c>
      <c r="BK63" s="484">
        <f xml:space="preserve"> 'FS Qtr'!BK$50</f>
        <v>2595.958754404011</v>
      </c>
      <c r="BL63" s="484">
        <f xml:space="preserve"> 'FS Qtr'!BL$50</f>
        <v>1585.3929612141665</v>
      </c>
      <c r="BM63" s="484">
        <f xml:space="preserve"> 'FS Qtr'!BM$50</f>
        <v>2939.6322931728964</v>
      </c>
      <c r="BN63" s="484">
        <f xml:space="preserve"> 'FS Qtr'!BN$50</f>
        <v>4024.7182296712294</v>
      </c>
      <c r="BO63" s="484">
        <f xml:space="preserve"> 'FS Qtr'!BO$50</f>
        <v>2562.3172735846579</v>
      </c>
      <c r="BP63" s="484">
        <f xml:space="preserve"> 'FS Qtr'!BP$50</f>
        <v>1557.3369941935155</v>
      </c>
      <c r="BQ63" s="484">
        <f xml:space="preserve"> 'FS Qtr'!BQ$50</f>
        <v>2905.148841300781</v>
      </c>
      <c r="BR63" s="484">
        <f xml:space="preserve"> 'FS Qtr'!BR$50</f>
        <v>3985.2549043358504</v>
      </c>
      <c r="BS63" s="484">
        <f xml:space="preserve"> 'FS Qtr'!BS$50</f>
        <v>2530.5678179020965</v>
      </c>
      <c r="BT63" s="484">
        <f xml:space="preserve"> 'FS Qtr'!BT$50</f>
        <v>1537.5423982345542</v>
      </c>
      <c r="BU63" s="484">
        <f xml:space="preserve"> 'FS Qtr'!BU$50</f>
        <v>2865.8772077797776</v>
      </c>
      <c r="BV63" s="484">
        <f xml:space="preserve"> 'FS Qtr'!BV$50</f>
        <v>3947.4329449569564</v>
      </c>
      <c r="BW63" s="484">
        <f xml:space="preserve"> 'FS Qtr'!BW$50</f>
        <v>2500.3383438437468</v>
      </c>
      <c r="BX63" s="484">
        <f xml:space="preserve"> 'FS Qtr'!BX$50</f>
        <v>1506.1766550281727</v>
      </c>
      <c r="BY63" s="484">
        <f xml:space="preserve"> 'FS Qtr'!BY$50</f>
        <v>2840.9601960174468</v>
      </c>
      <c r="BZ63" s="484">
        <f xml:space="preserve"> 'FS Qtr'!BZ$50</f>
        <v>3910.9325972928473</v>
      </c>
      <c r="CA63" s="484">
        <f xml:space="preserve"> 'FS Qtr'!CA$50</f>
        <v>2471.32506375705</v>
      </c>
      <c r="CB63" s="484">
        <f xml:space="preserve"> 'FS Qtr'!CB$50</f>
        <v>1482.430140207483</v>
      </c>
      <c r="CC63" s="484">
        <f xml:space="preserve"> 'FS Qtr'!CC$50</f>
        <v>2810.6441486202593</v>
      </c>
      <c r="CD63" s="484">
        <f xml:space="preserve"> 'FS Qtr'!CD$50</f>
        <v>3875.4926181565538</v>
      </c>
      <c r="CE63" s="484">
        <f xml:space="preserve"> 'FS Qtr'!CE$50</f>
        <v>2443.2797712294091</v>
      </c>
      <c r="CF63" s="484">
        <f xml:space="preserve"> 'FS Qtr'!CF$50</f>
        <v>1459.5739914932542</v>
      </c>
      <c r="CG63" s="484">
        <f xml:space="preserve"> 'FS Qtr'!CG$50</f>
        <v>2781.1975992994471</v>
      </c>
      <c r="CH63" s="484">
        <f xml:space="preserve"> 'FS Qtr'!CH$50</f>
        <v>3840.8994082870004</v>
      </c>
      <c r="CI63" s="484">
        <f xml:space="preserve"> 'FS Qtr'!CI$50</f>
        <v>2415.9995172490057</v>
      </c>
      <c r="CJ63" s="484">
        <f xml:space="preserve"> 'FS Qtr'!CJ$50</f>
        <v>1443.5895892257051</v>
      </c>
      <c r="CK63" s="484">
        <f xml:space="preserve"> 'FS Qtr'!CK$50</f>
        <v>2746.2626672077236</v>
      </c>
      <c r="CL63" s="484">
        <f xml:space="preserve"> 'FS Qtr'!CL$50</f>
        <v>3806.9781607165132</v>
      </c>
      <c r="CM63" s="484">
        <f xml:space="preserve"> 'FS Qtr'!CM$50</f>
        <v>2389.3182010856895</v>
      </c>
      <c r="CN63" s="484">
        <f xml:space="preserve"> 'FS Qtr'!CN$50</f>
        <v>1415.7963446050539</v>
      </c>
      <c r="CO63" s="484">
        <f xml:space="preserve"> 'FS Qtr'!CO$50</f>
        <v>2724.2116905817393</v>
      </c>
      <c r="CP63" s="484">
        <f xml:space="preserve"> 'FS Qtr'!CP$50</f>
        <v>3773.5856507669332</v>
      </c>
      <c r="CQ63" s="484">
        <f xml:space="preserve"> 'FS Qtr'!CQ$50</f>
        <v>2363.0997207175801</v>
      </c>
      <c r="CR63" s="484">
        <f xml:space="preserve"> 'FS Qtr'!CR$50</f>
        <v>1394.5876204173339</v>
      </c>
      <c r="CS63" s="484">
        <f xml:space="preserve"> 'FS Qtr'!CS$50</f>
        <v>2696.3986169531904</v>
      </c>
      <c r="CT63" s="484">
        <f xml:space="preserve"> 'FS Qtr'!CT$50</f>
        <v>3740.6043631566367</v>
      </c>
      <c r="CU63" s="484">
        <f xml:space="preserve"> 'FS Qtr'!CU$50</f>
        <v>2337.2323935115346</v>
      </c>
      <c r="CV63" s="484">
        <f xml:space="preserve"> 'FS Qtr'!CV$50</f>
        <v>1373.6830027297628</v>
      </c>
      <c r="CW63" s="484">
        <f xml:space="preserve"> 'FS Qtr'!CW$50</f>
        <v>2668.8963955310187</v>
      </c>
      <c r="CX63" s="484">
        <f xml:space="preserve"> 'FS Qtr'!CX$50</f>
        <v>3707.9377081867565</v>
      </c>
      <c r="CY63" s="484">
        <f xml:space="preserve"> 'FS Qtr'!CY$50</f>
        <v>2311.6244115273234</v>
      </c>
      <c r="CZ63" s="484">
        <f xml:space="preserve"> 'FS Qtr'!CZ$50</f>
        <v>1358.8411440583611</v>
      </c>
      <c r="DA63" s="484">
        <f xml:space="preserve"> 'FS Qtr'!DA$50</f>
        <v>2635.7757147470957</v>
      </c>
      <c r="DB63" s="484">
        <f xml:space="preserve"> 'FS Qtr'!DB$50</f>
        <v>3675.5061249831374</v>
      </c>
      <c r="DC63" s="484">
        <f xml:space="preserve"> 'FS Qtr'!DC$50</f>
        <v>2286.2001395231969</v>
      </c>
      <c r="DD63" s="484">
        <f xml:space="preserve"> 'FS Qtr'!DD$50</f>
        <v>1332.4522698488108</v>
      </c>
      <c r="DE63" s="484">
        <f xml:space="preserve"> 'FS Qtr'!DE$50</f>
        <v>2614.5056375881613</v>
      </c>
      <c r="DF63" s="484">
        <f xml:space="preserve"> 'FS Qtr'!DF$50</f>
        <v>3643.2439072444831</v>
      </c>
      <c r="DG63" s="484">
        <f xml:space="preserve"> 'FS Qtr'!DG$50</f>
        <v>2260.8970993407365</v>
      </c>
      <c r="DH63" s="484">
        <f xml:space="preserve"> 'FS Qtr'!DH$50</f>
        <v>-21531.619356094376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225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872.76765323573318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866.00626269068971</v>
      </c>
      <c r="AL64" s="7">
        <f t="shared" si="53"/>
        <v>1132.891398236944</v>
      </c>
      <c r="AM64" s="7">
        <f t="shared" si="53"/>
        <v>679.15392574439102</v>
      </c>
      <c r="AN64" s="7">
        <f t="shared" si="53"/>
        <v>437.73216025572674</v>
      </c>
      <c r="AO64" s="7">
        <f t="shared" si="53"/>
        <v>754.64247370511566</v>
      </c>
      <c r="AP64" s="7">
        <f t="shared" ref="AP64:BU64" si="54">SUM(AP62:AP63)</f>
        <v>1011.7937443833835</v>
      </c>
      <c r="AQ64" s="7">
        <f t="shared" si="54"/>
        <v>660.91231769463775</v>
      </c>
      <c r="AR64" s="7">
        <f t="shared" si="54"/>
        <v>419.34646043520115</v>
      </c>
      <c r="AS64" s="7">
        <f t="shared" si="54"/>
        <v>738.35105155222891</v>
      </c>
      <c r="AT64" s="7">
        <f t="shared" si="54"/>
        <v>992.83279621884685</v>
      </c>
      <c r="AU64" s="7">
        <f t="shared" si="54"/>
        <v>643.98044582816783</v>
      </c>
      <c r="AV64" s="7">
        <f t="shared" si="54"/>
        <v>403.99605946642919</v>
      </c>
      <c r="AW64" s="7">
        <f t="shared" si="54"/>
        <v>721.57316209595274</v>
      </c>
      <c r="AX64" s="7">
        <f t="shared" si="54"/>
        <v>974.95707875287326</v>
      </c>
      <c r="AY64" s="7">
        <f t="shared" si="54"/>
        <v>628.05407603231743</v>
      </c>
      <c r="AZ64" s="7">
        <f t="shared" si="54"/>
        <v>389.5832216967799</v>
      </c>
      <c r="BA64" s="7">
        <f t="shared" si="54"/>
        <v>3057.9157908259435</v>
      </c>
      <c r="BB64" s="7">
        <f t="shared" si="54"/>
        <v>4157.333742277815</v>
      </c>
      <c r="BC64" s="7">
        <f t="shared" si="54"/>
        <v>2670.844152858399</v>
      </c>
      <c r="BD64" s="7">
        <f t="shared" si="54"/>
        <v>1655.4434972740373</v>
      </c>
      <c r="BE64" s="7">
        <f t="shared" si="54"/>
        <v>3008.6507118809882</v>
      </c>
      <c r="BF64" s="7">
        <f t="shared" si="54"/>
        <v>4110.2236383239551</v>
      </c>
      <c r="BG64" s="7">
        <f t="shared" si="54"/>
        <v>2631.9481205018228</v>
      </c>
      <c r="BH64" s="7">
        <f t="shared" si="54"/>
        <v>1615.6504034329573</v>
      </c>
      <c r="BI64" s="7">
        <f t="shared" si="54"/>
        <v>2976.2324338378294</v>
      </c>
      <c r="BJ64" s="7">
        <f t="shared" si="54"/>
        <v>4066.2145278960279</v>
      </c>
      <c r="BK64" s="7">
        <f t="shared" si="54"/>
        <v>2595.958754404011</v>
      </c>
      <c r="BL64" s="7">
        <f t="shared" si="54"/>
        <v>1585.3929612141665</v>
      </c>
      <c r="BM64" s="7">
        <f t="shared" si="54"/>
        <v>2939.6322931728964</v>
      </c>
      <c r="BN64" s="7">
        <f t="shared" si="54"/>
        <v>4024.7182296712294</v>
      </c>
      <c r="BO64" s="7">
        <f t="shared" si="54"/>
        <v>2562.3172735846579</v>
      </c>
      <c r="BP64" s="7">
        <f t="shared" si="54"/>
        <v>1557.3369941935155</v>
      </c>
      <c r="BQ64" s="7">
        <f t="shared" si="54"/>
        <v>2905.148841300781</v>
      </c>
      <c r="BR64" s="7">
        <f t="shared" si="54"/>
        <v>3985.2549043358504</v>
      </c>
      <c r="BS64" s="7">
        <f t="shared" si="54"/>
        <v>2530.5678179020965</v>
      </c>
      <c r="BT64" s="7">
        <f t="shared" si="54"/>
        <v>1537.5423982345542</v>
      </c>
      <c r="BU64" s="7">
        <f t="shared" si="54"/>
        <v>2865.8772077797776</v>
      </c>
      <c r="BV64" s="7">
        <f t="shared" ref="BV64:DA64" si="55">SUM(BV62:BV63)</f>
        <v>3947.4329449569564</v>
      </c>
      <c r="BW64" s="7">
        <f t="shared" si="55"/>
        <v>2500.3383438437468</v>
      </c>
      <c r="BX64" s="7">
        <f t="shared" si="55"/>
        <v>1506.1766550281727</v>
      </c>
      <c r="BY64" s="7">
        <f t="shared" si="55"/>
        <v>2840.9601960174468</v>
      </c>
      <c r="BZ64" s="7">
        <f t="shared" si="55"/>
        <v>3910.9325972928473</v>
      </c>
      <c r="CA64" s="7">
        <f t="shared" si="55"/>
        <v>2471.32506375705</v>
      </c>
      <c r="CB64" s="7">
        <f t="shared" si="55"/>
        <v>1482.430140207483</v>
      </c>
      <c r="CC64" s="7">
        <f t="shared" si="55"/>
        <v>2810.6441486202593</v>
      </c>
      <c r="CD64" s="7">
        <f t="shared" si="55"/>
        <v>3875.4926181565538</v>
      </c>
      <c r="CE64" s="7">
        <f t="shared" si="55"/>
        <v>2443.2797712294091</v>
      </c>
      <c r="CF64" s="7">
        <f t="shared" si="55"/>
        <v>1459.5739914932542</v>
      </c>
      <c r="CG64" s="7">
        <f t="shared" si="55"/>
        <v>2781.1975992994471</v>
      </c>
      <c r="CH64" s="7">
        <f t="shared" si="55"/>
        <v>3840.8994082870004</v>
      </c>
      <c r="CI64" s="7">
        <f t="shared" si="55"/>
        <v>2415.9995172490057</v>
      </c>
      <c r="CJ64" s="7">
        <f t="shared" si="55"/>
        <v>1443.5895892257051</v>
      </c>
      <c r="CK64" s="7">
        <f t="shared" si="55"/>
        <v>2746.2626672077236</v>
      </c>
      <c r="CL64" s="7">
        <f t="shared" si="55"/>
        <v>3806.9781607165132</v>
      </c>
      <c r="CM64" s="7">
        <f t="shared" si="55"/>
        <v>2389.3182010856895</v>
      </c>
      <c r="CN64" s="7">
        <f t="shared" si="55"/>
        <v>2804.8929573647811</v>
      </c>
      <c r="CO64" s="7">
        <f t="shared" si="55"/>
        <v>5102.161231636901</v>
      </c>
      <c r="CP64" s="7">
        <f t="shared" si="55"/>
        <v>6339.1528422112369</v>
      </c>
      <c r="CQ64" s="7">
        <f t="shared" si="55"/>
        <v>5804.8805747767865</v>
      </c>
      <c r="CR64" s="7">
        <f t="shared" si="55"/>
        <v>6790.9435204653209</v>
      </c>
      <c r="CS64" s="7">
        <f t="shared" si="55"/>
        <v>9081.7874388293712</v>
      </c>
      <c r="CT64" s="7">
        <f t="shared" si="55"/>
        <v>10317.624248642329</v>
      </c>
      <c r="CU64" s="7">
        <f t="shared" si="55"/>
        <v>9791.0542334995644</v>
      </c>
      <c r="CV64" s="7">
        <f t="shared" si="55"/>
        <v>10777.353883426786</v>
      </c>
      <c r="CW64" s="7">
        <f t="shared" si="55"/>
        <v>13061.78180555074</v>
      </c>
      <c r="CX64" s="7">
        <f t="shared" si="55"/>
        <v>14296.44705774851</v>
      </c>
      <c r="CY64" s="7">
        <f t="shared" si="55"/>
        <v>13777.520525294914</v>
      </c>
      <c r="CZ64" s="7">
        <f t="shared" si="55"/>
        <v>14769.8842716855</v>
      </c>
      <c r="DA64" s="7">
        <f t="shared" si="55"/>
        <v>17042.062582443661</v>
      </c>
      <c r="DB64" s="7">
        <f t="shared" ref="DB64:EA64" si="56">SUM(DB62:DB63)</f>
        <v>18275.543414801588</v>
      </c>
      <c r="DC64" s="7">
        <f t="shared" si="56"/>
        <v>17764.205527200593</v>
      </c>
      <c r="DD64" s="7">
        <f t="shared" si="56"/>
        <v>18750.92651306044</v>
      </c>
      <c r="DE64" s="7">
        <f t="shared" si="56"/>
        <v>21022.562637952255</v>
      </c>
      <c r="DF64" s="7">
        <f t="shared" si="56"/>
        <v>22254.849349223896</v>
      </c>
      <c r="DG64" s="7">
        <f t="shared" si="56"/>
        <v>21751.048502659338</v>
      </c>
      <c r="DH64" s="7">
        <f t="shared" si="56"/>
        <v>-105.65349621295536</v>
      </c>
      <c r="DI64" s="7">
        <f t="shared" si="56"/>
        <v>411.03325441049503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226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2655.8917348118339</v>
      </c>
      <c r="N67" s="53">
        <f t="shared" si="57"/>
        <v>5043.8060285720057</v>
      </c>
      <c r="O67" s="53">
        <f t="shared" si="57"/>
        <v>3797.2660245066068</v>
      </c>
      <c r="P67" s="53">
        <f t="shared" si="57"/>
        <v>3063.6939235566947</v>
      </c>
      <c r="Q67" s="53">
        <f t="shared" si="57"/>
        <v>5303.4380487759227</v>
      </c>
      <c r="R67" s="53">
        <f t="shared" si="57"/>
        <v>7601.9038614794508</v>
      </c>
      <c r="S67" s="53">
        <f t="shared" si="57"/>
        <v>6444.5237160325059</v>
      </c>
      <c r="T67" s="53">
        <f t="shared" si="57"/>
        <v>5796.762310544229</v>
      </c>
      <c r="U67" s="53">
        <f t="shared" si="57"/>
        <v>8109.8446755567547</v>
      </c>
      <c r="V67" s="53">
        <f t="shared" si="57"/>
        <v>10483.780451579167</v>
      </c>
      <c r="W67" s="53">
        <f t="shared" si="57"/>
        <v>9420.4347324670798</v>
      </c>
      <c r="X67" s="53">
        <f t="shared" si="57"/>
        <v>8853.666219100498</v>
      </c>
      <c r="Y67" s="53">
        <f t="shared" si="57"/>
        <v>11243.370962917623</v>
      </c>
      <c r="Z67" s="53">
        <f t="shared" si="57"/>
        <v>13699.521748846737</v>
      </c>
      <c r="AA67" s="53">
        <f t="shared" si="57"/>
        <v>12735.237166001833</v>
      </c>
      <c r="AB67" s="53">
        <f t="shared" si="57"/>
        <v>12273.801947612501</v>
      </c>
      <c r="AC67" s="53">
        <f t="shared" si="57"/>
        <v>14748.873292739856</v>
      </c>
      <c r="AD67" s="53">
        <f t="shared" si="57"/>
        <v>17289.465760079907</v>
      </c>
      <c r="AE67" s="53">
        <f t="shared" si="57"/>
        <v>16429.884983419812</v>
      </c>
      <c r="AF67" s="53">
        <f t="shared" si="57"/>
        <v>16069.727920390606</v>
      </c>
      <c r="AG67" s="53">
        <f t="shared" si="57"/>
        <v>18634.232002228819</v>
      </c>
      <c r="AH67" s="53">
        <f t="shared" si="57"/>
        <v>21266.813830638759</v>
      </c>
      <c r="AI67" s="53">
        <f t="shared" si="57"/>
        <v>20517.779346522824</v>
      </c>
      <c r="AJ67" s="53">
        <f t="shared" si="57"/>
        <v>20264.712709737432</v>
      </c>
      <c r="AK67" s="53">
        <f t="shared" ref="AK67:BP67" si="58" xml:space="preserve"> AK$59</f>
        <v>22924.687356495189</v>
      </c>
      <c r="AL67" s="53">
        <f t="shared" si="58"/>
        <v>25616.761405149544</v>
      </c>
      <c r="AM67" s="53">
        <f t="shared" si="58"/>
        <v>24970.531929623812</v>
      </c>
      <c r="AN67" s="53">
        <f t="shared" si="58"/>
        <v>24793.925413098736</v>
      </c>
      <c r="AO67" s="53">
        <f t="shared" si="58"/>
        <v>27115.395705568721</v>
      </c>
      <c r="AP67" s="53">
        <f t="shared" si="58"/>
        <v>29520.907888640791</v>
      </c>
      <c r="AQ67" s="53">
        <f t="shared" si="58"/>
        <v>29045.03650671132</v>
      </c>
      <c r="AR67" s="53">
        <f t="shared" si="58"/>
        <v>28939.836518032233</v>
      </c>
      <c r="AS67" s="53">
        <f t="shared" si="58"/>
        <v>31321.522284178529</v>
      </c>
      <c r="AT67" s="53">
        <f t="shared" si="58"/>
        <v>33786.775096259669</v>
      </c>
      <c r="AU67" s="53">
        <f t="shared" si="58"/>
        <v>33388.755504672023</v>
      </c>
      <c r="AV67" s="53">
        <f t="shared" si="58"/>
        <v>33359.315631152545</v>
      </c>
      <c r="AW67" s="53">
        <f t="shared" si="58"/>
        <v>35807.412832014226</v>
      </c>
      <c r="AX67" s="53">
        <f t="shared" si="58"/>
        <v>38341.89642497043</v>
      </c>
      <c r="AY67" s="53">
        <f t="shared" si="58"/>
        <v>38029.393890099673</v>
      </c>
      <c r="AZ67" s="53">
        <f t="shared" si="58"/>
        <v>38083.20953457844</v>
      </c>
      <c r="BA67" s="53">
        <f t="shared" si="58"/>
        <v>40605.208573830641</v>
      </c>
      <c r="BB67" s="53">
        <f t="shared" si="58"/>
        <v>40834.488827902169</v>
      </c>
      <c r="BC67" s="53">
        <f t="shared" si="58"/>
        <v>37344.820620353232</v>
      </c>
      <c r="BD67" s="53">
        <f t="shared" si="58"/>
        <v>35335.317697332073</v>
      </c>
      <c r="BE67" s="53">
        <f t="shared" si="58"/>
        <v>36544.770750594296</v>
      </c>
      <c r="BF67" s="53">
        <f t="shared" si="58"/>
        <v>36775.582474456533</v>
      </c>
      <c r="BG67" s="53">
        <f t="shared" si="58"/>
        <v>33299.100334888935</v>
      </c>
      <c r="BH67" s="53">
        <f t="shared" si="58"/>
        <v>31295.336385729108</v>
      </c>
      <c r="BI67" s="53">
        <f t="shared" si="58"/>
        <v>32501.158520921013</v>
      </c>
      <c r="BJ67" s="53">
        <f t="shared" si="58"/>
        <v>32719.759464129856</v>
      </c>
      <c r="BK67" s="53">
        <f t="shared" si="58"/>
        <v>29256.24394728494</v>
      </c>
      <c r="BL67" s="53">
        <f t="shared" si="58"/>
        <v>27258.043400510898</v>
      </c>
      <c r="BM67" s="53">
        <f t="shared" si="58"/>
        <v>28453.341779376351</v>
      </c>
      <c r="BN67" s="53">
        <f t="shared" si="58"/>
        <v>28666.430165159054</v>
      </c>
      <c r="BO67" s="53">
        <f t="shared" si="58"/>
        <v>25215.691343394516</v>
      </c>
      <c r="BP67" s="53">
        <f t="shared" si="58"/>
        <v>23222.906488074739</v>
      </c>
      <c r="BQ67" s="53">
        <f t="shared" ref="BQ67:CV67" si="59" xml:space="preserve"> BQ$59</f>
        <v>24407.617611456393</v>
      </c>
      <c r="BR67" s="53">
        <f t="shared" si="59"/>
        <v>24615.113264009669</v>
      </c>
      <c r="BS67" s="53">
        <f t="shared" si="59"/>
        <v>21176.985305390685</v>
      </c>
      <c r="BT67" s="53">
        <f t="shared" si="59"/>
        <v>19189.491140872979</v>
      </c>
      <c r="BU67" s="53">
        <f t="shared" si="59"/>
        <v>20357.079656284463</v>
      </c>
      <c r="BV67" s="53">
        <f t="shared" si="59"/>
        <v>20565.415655241301</v>
      </c>
      <c r="BW67" s="53">
        <f t="shared" si="59"/>
        <v>17139.752407050943</v>
      </c>
      <c r="BX67" s="53">
        <f t="shared" si="59"/>
        <v>15157.442447836285</v>
      </c>
      <c r="BY67" s="53">
        <f t="shared" si="59"/>
        <v>16320.869201797668</v>
      </c>
      <c r="BZ67" s="53">
        <f t="shared" si="59"/>
        <v>16517.016061301674</v>
      </c>
      <c r="CA67" s="53">
        <f t="shared" si="59"/>
        <v>13103.687452472308</v>
      </c>
      <c r="CB67" s="53">
        <f t="shared" si="59"/>
        <v>11126.470311053667</v>
      </c>
      <c r="CC67" s="53">
        <f t="shared" si="59"/>
        <v>12279.231049567185</v>
      </c>
      <c r="CD67" s="53">
        <f t="shared" si="59"/>
        <v>12469.65169036354</v>
      </c>
      <c r="CE67" s="53">
        <f t="shared" si="59"/>
        <v>9068.5408009250659</v>
      </c>
      <c r="CF67" s="53">
        <f t="shared" si="59"/>
        <v>7096.3374042822134</v>
      </c>
      <c r="CG67" s="53">
        <f t="shared" si="59"/>
        <v>8238.4321661642498</v>
      </c>
      <c r="CH67" s="53">
        <f t="shared" si="59"/>
        <v>8423.107368658726</v>
      </c>
      <c r="CI67" s="53">
        <f t="shared" si="59"/>
        <v>5034.1080424768425</v>
      </c>
      <c r="CJ67" s="53">
        <f t="shared" si="59"/>
        <v>3066.8493646865368</v>
      </c>
      <c r="CK67" s="53">
        <f t="shared" si="59"/>
        <v>4192.1130769462225</v>
      </c>
      <c r="CL67" s="53">
        <f t="shared" si="59"/>
        <v>4377.2066882978452</v>
      </c>
      <c r="CM67" s="53">
        <f t="shared" si="59"/>
        <v>1000.2215883259621</v>
      </c>
      <c r="CN67" s="53">
        <f t="shared" si="59"/>
        <v>426.94341630961958</v>
      </c>
      <c r="CO67" s="53">
        <f t="shared" si="59"/>
        <v>2536.5940401925968</v>
      </c>
      <c r="CP67" s="53">
        <f t="shared" si="59"/>
        <v>2897.3719881520306</v>
      </c>
      <c r="CQ67" s="53">
        <f t="shared" si="59"/>
        <v>408.52467472879903</v>
      </c>
      <c r="CR67" s="53">
        <f t="shared" si="59"/>
        <v>405.55469858914046</v>
      </c>
      <c r="CS67" s="53">
        <f t="shared" si="59"/>
        <v>2504.76755334368</v>
      </c>
      <c r="CT67" s="53">
        <f t="shared" si="59"/>
        <v>2863.8024086542987</v>
      </c>
      <c r="CU67" s="53">
        <f t="shared" si="59"/>
        <v>387.38335280254262</v>
      </c>
      <c r="CV67" s="53">
        <f t="shared" si="59"/>
        <v>384.46847340706603</v>
      </c>
      <c r="CW67" s="53">
        <f t="shared" ref="CW67:EA67" si="60" xml:space="preserve"> CW$59</f>
        <v>2473.2724559889862</v>
      </c>
      <c r="CX67" s="53">
        <f t="shared" si="60"/>
        <v>2830.5509439809189</v>
      </c>
      <c r="CY67" s="53">
        <f t="shared" si="60"/>
        <v>366.47739766777511</v>
      </c>
      <c r="CZ67" s="53">
        <f t="shared" si="60"/>
        <v>363.59740398893484</v>
      </c>
      <c r="DA67" s="53">
        <f t="shared" si="60"/>
        <v>2442.0252926252083</v>
      </c>
      <c r="DB67" s="53">
        <f t="shared" si="60"/>
        <v>2797.538027124192</v>
      </c>
      <c r="DC67" s="53">
        <f t="shared" si="60"/>
        <v>345.73128398896472</v>
      </c>
      <c r="DD67" s="53">
        <f t="shared" si="60"/>
        <v>342.86951269634699</v>
      </c>
      <c r="DE67" s="53">
        <f t="shared" si="60"/>
        <v>2410.9571959728428</v>
      </c>
      <c r="DF67" s="53">
        <f t="shared" si="60"/>
        <v>2764.6979459052909</v>
      </c>
      <c r="DG67" s="53">
        <f t="shared" si="60"/>
        <v>325.08264277791824</v>
      </c>
      <c r="DH67" s="53">
        <f t="shared" si="60"/>
        <v>411.03325441086713</v>
      </c>
      <c r="DI67" s="53">
        <f t="shared" si="60"/>
        <v>411.03325441087259</v>
      </c>
      <c r="DJ67" s="53">
        <f t="shared" si="60"/>
        <v>3.8316921825998031E-10</v>
      </c>
      <c r="DK67" s="53">
        <f t="shared" si="60"/>
        <v>3.8887054864266666E-10</v>
      </c>
      <c r="DL67" s="53">
        <f t="shared" si="60"/>
        <v>3.9453345701625229E-10</v>
      </c>
      <c r="DM67" s="53">
        <f t="shared" si="60"/>
        <v>4.0034517403765495E-10</v>
      </c>
      <c r="DN67" s="53">
        <f t="shared" si="60"/>
        <v>4.06309869075599E-10</v>
      </c>
      <c r="DO67" s="53">
        <f t="shared" si="60"/>
        <v>4.1236602277079154E-10</v>
      </c>
      <c r="DP67" s="53">
        <f t="shared" si="60"/>
        <v>4.184482003728047E-10</v>
      </c>
      <c r="DQ67" s="53">
        <f t="shared" si="60"/>
        <v>4.2462262433511505E-10</v>
      </c>
      <c r="DR67" s="53">
        <f t="shared" si="60"/>
        <v>4.3095957361095349E-10</v>
      </c>
      <c r="DS67" s="53">
        <f t="shared" si="60"/>
        <v>4.3739368944235477E-10</v>
      </c>
      <c r="DT67" s="53">
        <f t="shared" si="60"/>
        <v>4.4378444492793576E-10</v>
      </c>
      <c r="DU67" s="53">
        <f t="shared" si="60"/>
        <v>4.5034313526599892E-10</v>
      </c>
      <c r="DV67" s="53">
        <f t="shared" si="60"/>
        <v>4.5707446570944426E-10</v>
      </c>
      <c r="DW67" s="53">
        <f t="shared" si="60"/>
        <v>4.6390900988635576E-10</v>
      </c>
      <c r="DX67" s="53">
        <f t="shared" si="60"/>
        <v>4.7069749517859672E-10</v>
      </c>
      <c r="DY67" s="53">
        <f t="shared" si="60"/>
        <v>4.7766436677879492E-10</v>
      </c>
      <c r="DZ67" s="53">
        <f t="shared" si="60"/>
        <v>4.848146227721031E-10</v>
      </c>
      <c r="EA67" s="53">
        <f t="shared" si="60"/>
        <v>4.9207451602397535E-10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872.76765323573318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866.00626269068971</v>
      </c>
      <c r="AL68" s="53">
        <f t="shared" si="62"/>
        <v>1132.891398236944</v>
      </c>
      <c r="AM68" s="53">
        <f t="shared" si="62"/>
        <v>679.15392574439102</v>
      </c>
      <c r="AN68" s="53">
        <f t="shared" si="62"/>
        <v>437.73216025572674</v>
      </c>
      <c r="AO68" s="53">
        <f t="shared" si="62"/>
        <v>754.64247370511566</v>
      </c>
      <c r="AP68" s="53">
        <f t="shared" si="62"/>
        <v>1011.7937443833835</v>
      </c>
      <c r="AQ68" s="53">
        <f t="shared" si="62"/>
        <v>660.91231769463775</v>
      </c>
      <c r="AR68" s="53">
        <f t="shared" si="62"/>
        <v>419.34646043520115</v>
      </c>
      <c r="AS68" s="53">
        <f t="shared" si="62"/>
        <v>738.35105155222891</v>
      </c>
      <c r="AT68" s="53">
        <f t="shared" si="62"/>
        <v>992.83279621884685</v>
      </c>
      <c r="AU68" s="53">
        <f t="shared" si="62"/>
        <v>643.98044582816783</v>
      </c>
      <c r="AV68" s="53">
        <f t="shared" si="62"/>
        <v>403.99605946642919</v>
      </c>
      <c r="AW68" s="53">
        <f t="shared" si="62"/>
        <v>721.57316209595274</v>
      </c>
      <c r="AX68" s="53">
        <f t="shared" si="62"/>
        <v>974.95707875287326</v>
      </c>
      <c r="AY68" s="53">
        <f t="shared" si="62"/>
        <v>628.05407603231743</v>
      </c>
      <c r="AZ68" s="53">
        <f t="shared" si="62"/>
        <v>389.5832216967799</v>
      </c>
      <c r="BA68" s="53">
        <f t="shared" si="62"/>
        <v>3057.9157908259435</v>
      </c>
      <c r="BB68" s="53">
        <f t="shared" si="62"/>
        <v>4157.333742277815</v>
      </c>
      <c r="BC68" s="53">
        <f t="shared" si="62"/>
        <v>2670.844152858399</v>
      </c>
      <c r="BD68" s="53">
        <f t="shared" si="62"/>
        <v>1655.4434972740373</v>
      </c>
      <c r="BE68" s="53">
        <f t="shared" si="62"/>
        <v>3008.6507118809882</v>
      </c>
      <c r="BF68" s="53">
        <f t="shared" si="62"/>
        <v>4110.2236383239551</v>
      </c>
      <c r="BG68" s="53">
        <f t="shared" si="62"/>
        <v>2631.9481205018228</v>
      </c>
      <c r="BH68" s="53">
        <f t="shared" si="62"/>
        <v>1615.6504034329573</v>
      </c>
      <c r="BI68" s="53">
        <f t="shared" si="62"/>
        <v>2976.2324338378294</v>
      </c>
      <c r="BJ68" s="53">
        <f t="shared" si="62"/>
        <v>4066.2145278960279</v>
      </c>
      <c r="BK68" s="53">
        <f t="shared" si="62"/>
        <v>2595.958754404011</v>
      </c>
      <c r="BL68" s="53">
        <f t="shared" si="62"/>
        <v>1585.3929612141665</v>
      </c>
      <c r="BM68" s="53">
        <f t="shared" si="62"/>
        <v>2939.6322931728964</v>
      </c>
      <c r="BN68" s="53">
        <f t="shared" si="62"/>
        <v>4024.7182296712294</v>
      </c>
      <c r="BO68" s="53">
        <f t="shared" si="62"/>
        <v>2562.3172735846579</v>
      </c>
      <c r="BP68" s="53">
        <f t="shared" si="62"/>
        <v>1557.3369941935155</v>
      </c>
      <c r="BQ68" s="53">
        <f t="shared" ref="BQ68:CV68" si="63" xml:space="preserve"> BQ$64</f>
        <v>2905.148841300781</v>
      </c>
      <c r="BR68" s="53">
        <f t="shared" si="63"/>
        <v>3985.2549043358504</v>
      </c>
      <c r="BS68" s="53">
        <f t="shared" si="63"/>
        <v>2530.5678179020965</v>
      </c>
      <c r="BT68" s="53">
        <f t="shared" si="63"/>
        <v>1537.5423982345542</v>
      </c>
      <c r="BU68" s="53">
        <f t="shared" si="63"/>
        <v>2865.8772077797776</v>
      </c>
      <c r="BV68" s="53">
        <f t="shared" si="63"/>
        <v>3947.4329449569564</v>
      </c>
      <c r="BW68" s="53">
        <f t="shared" si="63"/>
        <v>2500.3383438437468</v>
      </c>
      <c r="BX68" s="53">
        <f t="shared" si="63"/>
        <v>1506.1766550281727</v>
      </c>
      <c r="BY68" s="53">
        <f t="shared" si="63"/>
        <v>2840.9601960174468</v>
      </c>
      <c r="BZ68" s="53">
        <f t="shared" si="63"/>
        <v>3910.9325972928473</v>
      </c>
      <c r="CA68" s="53">
        <f t="shared" si="63"/>
        <v>2471.32506375705</v>
      </c>
      <c r="CB68" s="53">
        <f t="shared" si="63"/>
        <v>1482.430140207483</v>
      </c>
      <c r="CC68" s="53">
        <f t="shared" si="63"/>
        <v>2810.6441486202593</v>
      </c>
      <c r="CD68" s="53">
        <f t="shared" si="63"/>
        <v>3875.4926181565538</v>
      </c>
      <c r="CE68" s="53">
        <f t="shared" si="63"/>
        <v>2443.2797712294091</v>
      </c>
      <c r="CF68" s="53">
        <f t="shared" si="63"/>
        <v>1459.5739914932542</v>
      </c>
      <c r="CG68" s="53">
        <f t="shared" si="63"/>
        <v>2781.1975992994471</v>
      </c>
      <c r="CH68" s="53">
        <f t="shared" si="63"/>
        <v>3840.8994082870004</v>
      </c>
      <c r="CI68" s="53">
        <f t="shared" si="63"/>
        <v>2415.9995172490057</v>
      </c>
      <c r="CJ68" s="53">
        <f t="shared" si="63"/>
        <v>1443.5895892257051</v>
      </c>
      <c r="CK68" s="53">
        <f t="shared" si="63"/>
        <v>2746.2626672077236</v>
      </c>
      <c r="CL68" s="53">
        <f t="shared" si="63"/>
        <v>3806.9781607165132</v>
      </c>
      <c r="CM68" s="53">
        <f t="shared" si="63"/>
        <v>2389.3182010856895</v>
      </c>
      <c r="CN68" s="53">
        <f t="shared" si="63"/>
        <v>2804.8929573647811</v>
      </c>
      <c r="CO68" s="53">
        <f t="shared" si="63"/>
        <v>5102.161231636901</v>
      </c>
      <c r="CP68" s="53">
        <f t="shared" si="63"/>
        <v>6339.1528422112369</v>
      </c>
      <c r="CQ68" s="53">
        <f t="shared" si="63"/>
        <v>5804.8805747767865</v>
      </c>
      <c r="CR68" s="53">
        <f t="shared" si="63"/>
        <v>6790.9435204653209</v>
      </c>
      <c r="CS68" s="53">
        <f t="shared" si="63"/>
        <v>9081.7874388293712</v>
      </c>
      <c r="CT68" s="53">
        <f t="shared" si="63"/>
        <v>10317.624248642329</v>
      </c>
      <c r="CU68" s="53">
        <f t="shared" si="63"/>
        <v>9791.0542334995644</v>
      </c>
      <c r="CV68" s="53">
        <f t="shared" si="63"/>
        <v>10777.353883426786</v>
      </c>
      <c r="CW68" s="53">
        <f t="shared" ref="CW68:EA68" si="64" xml:space="preserve"> CW$64</f>
        <v>13061.78180555074</v>
      </c>
      <c r="CX68" s="53">
        <f t="shared" si="64"/>
        <v>14296.44705774851</v>
      </c>
      <c r="CY68" s="53">
        <f t="shared" si="64"/>
        <v>13777.520525294914</v>
      </c>
      <c r="CZ68" s="53">
        <f t="shared" si="64"/>
        <v>14769.8842716855</v>
      </c>
      <c r="DA68" s="53">
        <f t="shared" si="64"/>
        <v>17042.062582443661</v>
      </c>
      <c r="DB68" s="53">
        <f t="shared" si="64"/>
        <v>18275.543414801588</v>
      </c>
      <c r="DC68" s="53">
        <f t="shared" si="64"/>
        <v>17764.205527200593</v>
      </c>
      <c r="DD68" s="53">
        <f t="shared" si="64"/>
        <v>18750.92651306044</v>
      </c>
      <c r="DE68" s="53">
        <f t="shared" si="64"/>
        <v>21022.562637952255</v>
      </c>
      <c r="DF68" s="53">
        <f t="shared" si="64"/>
        <v>22254.849349223896</v>
      </c>
      <c r="DG68" s="53">
        <f t="shared" si="64"/>
        <v>21751.048502659338</v>
      </c>
      <c r="DH68" s="53">
        <f t="shared" si="64"/>
        <v>-105.65349621295536</v>
      </c>
      <c r="DI68" s="53">
        <f t="shared" si="64"/>
        <v>411.03325441049503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228</v>
      </c>
      <c r="F69" s="159"/>
      <c r="G69" s="159" t="str">
        <f xml:space="preserve"> SMU</f>
        <v>$ 000s</v>
      </c>
      <c r="H69" s="159">
        <f xml:space="preserve"> SUM(J69:EA69)</f>
        <v>167661.68806982329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872.76765323573318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866.00626269068971</v>
      </c>
      <c r="AL69" s="159">
        <f t="shared" si="65"/>
        <v>1132.891398236944</v>
      </c>
      <c r="AM69" s="159">
        <f t="shared" si="65"/>
        <v>679.15392574439102</v>
      </c>
      <c r="AN69" s="159">
        <f t="shared" si="65"/>
        <v>437.73216025572674</v>
      </c>
      <c r="AO69" s="159">
        <f t="shared" si="65"/>
        <v>754.64247370511566</v>
      </c>
      <c r="AP69" s="159">
        <f t="shared" ref="AP69:BU69" si="66" xml:space="preserve"> MAX(0, MIN(AP67:AP68))</f>
        <v>1011.7937443833835</v>
      </c>
      <c r="AQ69" s="159">
        <f t="shared" si="66"/>
        <v>660.91231769463775</v>
      </c>
      <c r="AR69" s="159">
        <f t="shared" si="66"/>
        <v>419.34646043520115</v>
      </c>
      <c r="AS69" s="159">
        <f t="shared" si="66"/>
        <v>738.35105155222891</v>
      </c>
      <c r="AT69" s="159">
        <f t="shared" si="66"/>
        <v>992.83279621884685</v>
      </c>
      <c r="AU69" s="159">
        <f t="shared" si="66"/>
        <v>643.98044582816783</v>
      </c>
      <c r="AV69" s="159">
        <f t="shared" si="66"/>
        <v>403.99605946642919</v>
      </c>
      <c r="AW69" s="159">
        <f t="shared" si="66"/>
        <v>721.57316209595274</v>
      </c>
      <c r="AX69" s="159">
        <f t="shared" si="66"/>
        <v>974.95707875287326</v>
      </c>
      <c r="AY69" s="159">
        <f t="shared" si="66"/>
        <v>628.05407603231743</v>
      </c>
      <c r="AZ69" s="159">
        <f t="shared" si="66"/>
        <v>389.5832216967799</v>
      </c>
      <c r="BA69" s="159">
        <f t="shared" si="66"/>
        <v>3057.9157908259435</v>
      </c>
      <c r="BB69" s="159">
        <f t="shared" si="66"/>
        <v>4157.333742277815</v>
      </c>
      <c r="BC69" s="159">
        <f t="shared" si="66"/>
        <v>2670.844152858399</v>
      </c>
      <c r="BD69" s="159">
        <f t="shared" si="66"/>
        <v>1655.4434972740373</v>
      </c>
      <c r="BE69" s="159">
        <f t="shared" si="66"/>
        <v>3008.6507118809882</v>
      </c>
      <c r="BF69" s="159">
        <f t="shared" si="66"/>
        <v>4110.2236383239551</v>
      </c>
      <c r="BG69" s="159">
        <f t="shared" si="66"/>
        <v>2631.9481205018228</v>
      </c>
      <c r="BH69" s="159">
        <f t="shared" si="66"/>
        <v>1615.6504034329573</v>
      </c>
      <c r="BI69" s="159">
        <f t="shared" si="66"/>
        <v>2976.2324338378294</v>
      </c>
      <c r="BJ69" s="159">
        <f t="shared" si="66"/>
        <v>4066.2145278960279</v>
      </c>
      <c r="BK69" s="159">
        <f t="shared" si="66"/>
        <v>2595.958754404011</v>
      </c>
      <c r="BL69" s="159">
        <f t="shared" si="66"/>
        <v>1585.3929612141665</v>
      </c>
      <c r="BM69" s="159">
        <f t="shared" si="66"/>
        <v>2939.6322931728964</v>
      </c>
      <c r="BN69" s="159">
        <f t="shared" si="66"/>
        <v>4024.7182296712294</v>
      </c>
      <c r="BO69" s="159">
        <f t="shared" si="66"/>
        <v>2562.3172735846579</v>
      </c>
      <c r="BP69" s="159">
        <f t="shared" si="66"/>
        <v>1557.3369941935155</v>
      </c>
      <c r="BQ69" s="159">
        <f t="shared" si="66"/>
        <v>2905.148841300781</v>
      </c>
      <c r="BR69" s="159">
        <f t="shared" si="66"/>
        <v>3985.2549043358504</v>
      </c>
      <c r="BS69" s="159">
        <f t="shared" si="66"/>
        <v>2530.5678179020965</v>
      </c>
      <c r="BT69" s="159">
        <f t="shared" si="66"/>
        <v>1537.5423982345542</v>
      </c>
      <c r="BU69" s="159">
        <f t="shared" si="66"/>
        <v>2865.8772077797776</v>
      </c>
      <c r="BV69" s="159">
        <f t="shared" ref="BV69:DA69" si="67" xml:space="preserve"> MAX(0, MIN(BV67:BV68))</f>
        <v>3947.4329449569564</v>
      </c>
      <c r="BW69" s="159">
        <f t="shared" si="67"/>
        <v>2500.3383438437468</v>
      </c>
      <c r="BX69" s="159">
        <f t="shared" si="67"/>
        <v>1506.1766550281727</v>
      </c>
      <c r="BY69" s="159">
        <f t="shared" si="67"/>
        <v>2840.9601960174468</v>
      </c>
      <c r="BZ69" s="159">
        <f t="shared" si="67"/>
        <v>3910.9325972928473</v>
      </c>
      <c r="CA69" s="159">
        <f t="shared" si="67"/>
        <v>2471.32506375705</v>
      </c>
      <c r="CB69" s="159">
        <f t="shared" si="67"/>
        <v>1482.430140207483</v>
      </c>
      <c r="CC69" s="159">
        <f t="shared" si="67"/>
        <v>2810.6441486202593</v>
      </c>
      <c r="CD69" s="159">
        <f t="shared" si="67"/>
        <v>3875.4926181565538</v>
      </c>
      <c r="CE69" s="159">
        <f t="shared" si="67"/>
        <v>2443.2797712294091</v>
      </c>
      <c r="CF69" s="159">
        <f t="shared" si="67"/>
        <v>1459.5739914932542</v>
      </c>
      <c r="CG69" s="159">
        <f t="shared" si="67"/>
        <v>2781.1975992994471</v>
      </c>
      <c r="CH69" s="159">
        <f t="shared" si="67"/>
        <v>3840.8994082870004</v>
      </c>
      <c r="CI69" s="159">
        <f t="shared" si="67"/>
        <v>2415.9995172490057</v>
      </c>
      <c r="CJ69" s="159">
        <f t="shared" si="67"/>
        <v>1443.5895892257051</v>
      </c>
      <c r="CK69" s="159">
        <f t="shared" si="67"/>
        <v>2746.2626672077236</v>
      </c>
      <c r="CL69" s="159">
        <f t="shared" si="67"/>
        <v>3806.9781607165132</v>
      </c>
      <c r="CM69" s="159">
        <f t="shared" si="67"/>
        <v>1000.2215883259621</v>
      </c>
      <c r="CN69" s="159">
        <f t="shared" si="67"/>
        <v>426.94341630961958</v>
      </c>
      <c r="CO69" s="159">
        <f t="shared" si="67"/>
        <v>2536.5940401925968</v>
      </c>
      <c r="CP69" s="159">
        <f t="shared" si="67"/>
        <v>2897.3719881520306</v>
      </c>
      <c r="CQ69" s="159">
        <f t="shared" si="67"/>
        <v>408.52467472879903</v>
      </c>
      <c r="CR69" s="159">
        <f t="shared" si="67"/>
        <v>405.55469858914046</v>
      </c>
      <c r="CS69" s="159">
        <f t="shared" si="67"/>
        <v>2504.76755334368</v>
      </c>
      <c r="CT69" s="159">
        <f t="shared" si="67"/>
        <v>2863.8024086542987</v>
      </c>
      <c r="CU69" s="159">
        <f t="shared" si="67"/>
        <v>387.38335280254262</v>
      </c>
      <c r="CV69" s="159">
        <f t="shared" si="67"/>
        <v>384.46847340706603</v>
      </c>
      <c r="CW69" s="159">
        <f t="shared" si="67"/>
        <v>2473.2724559889862</v>
      </c>
      <c r="CX69" s="159">
        <f t="shared" si="67"/>
        <v>2830.5509439809189</v>
      </c>
      <c r="CY69" s="159">
        <f t="shared" si="67"/>
        <v>366.47739766777511</v>
      </c>
      <c r="CZ69" s="159">
        <f t="shared" si="67"/>
        <v>363.59740398893484</v>
      </c>
      <c r="DA69" s="159">
        <f t="shared" si="67"/>
        <v>2442.0252926252083</v>
      </c>
      <c r="DB69" s="159">
        <f t="shared" ref="DB69:EA69" si="68" xml:space="preserve"> MAX(0, MIN(DB67:DB68))</f>
        <v>2797.538027124192</v>
      </c>
      <c r="DC69" s="159">
        <f t="shared" si="68"/>
        <v>345.73128398896472</v>
      </c>
      <c r="DD69" s="159">
        <f t="shared" si="68"/>
        <v>342.86951269634699</v>
      </c>
      <c r="DE69" s="159">
        <f t="shared" si="68"/>
        <v>2410.9571959728428</v>
      </c>
      <c r="DF69" s="159">
        <f t="shared" si="68"/>
        <v>2764.6979459052909</v>
      </c>
      <c r="DG69" s="159">
        <f t="shared" si="68"/>
        <v>325.08264277791824</v>
      </c>
      <c r="DH69" s="159">
        <f t="shared" si="68"/>
        <v>0</v>
      </c>
      <c r="DI69" s="159">
        <f t="shared" si="68"/>
        <v>411.03325441049503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-167661.68806982329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-872.76765323573318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-866.00626269068971</v>
      </c>
      <c r="AL70" s="159">
        <f t="shared" si="69"/>
        <v>-1132.891398236944</v>
      </c>
      <c r="AM70" s="159">
        <f t="shared" si="69"/>
        <v>-679.15392574439102</v>
      </c>
      <c r="AN70" s="159">
        <f t="shared" si="69"/>
        <v>-437.73216025572674</v>
      </c>
      <c r="AO70" s="159">
        <f t="shared" si="69"/>
        <v>-754.64247370511566</v>
      </c>
      <c r="AP70" s="159">
        <f t="shared" si="69"/>
        <v>-1011.7937443833835</v>
      </c>
      <c r="AQ70" s="159">
        <f t="shared" si="69"/>
        <v>-660.91231769463775</v>
      </c>
      <c r="AR70" s="159">
        <f t="shared" si="69"/>
        <v>-419.34646043520115</v>
      </c>
      <c r="AS70" s="159">
        <f t="shared" si="69"/>
        <v>-738.35105155222891</v>
      </c>
      <c r="AT70" s="159">
        <f t="shared" si="69"/>
        <v>-992.83279621884685</v>
      </c>
      <c r="AU70" s="159">
        <f t="shared" si="69"/>
        <v>-643.98044582816783</v>
      </c>
      <c r="AV70" s="159">
        <f t="shared" si="69"/>
        <v>-403.99605946642919</v>
      </c>
      <c r="AW70" s="159">
        <f t="shared" si="69"/>
        <v>-721.57316209595274</v>
      </c>
      <c r="AX70" s="159">
        <f t="shared" si="69"/>
        <v>-974.95707875287326</v>
      </c>
      <c r="AY70" s="159">
        <f t="shared" si="69"/>
        <v>-628.05407603231743</v>
      </c>
      <c r="AZ70" s="159">
        <f t="shared" si="69"/>
        <v>-389.5832216967799</v>
      </c>
      <c r="BA70" s="159">
        <f t="shared" si="69"/>
        <v>-3057.9157908259435</v>
      </c>
      <c r="BB70" s="159">
        <f t="shared" si="69"/>
        <v>-4157.333742277815</v>
      </c>
      <c r="BC70" s="159">
        <f t="shared" si="69"/>
        <v>-2670.844152858399</v>
      </c>
      <c r="BD70" s="159">
        <f t="shared" si="69"/>
        <v>-1655.4434972740373</v>
      </c>
      <c r="BE70" s="159">
        <f t="shared" si="69"/>
        <v>-3008.6507118809882</v>
      </c>
      <c r="BF70" s="159">
        <f t="shared" si="69"/>
        <v>-4110.2236383239551</v>
      </c>
      <c r="BG70" s="159">
        <f t="shared" si="69"/>
        <v>-2631.9481205018228</v>
      </c>
      <c r="BH70" s="159">
        <f t="shared" si="69"/>
        <v>-1615.6504034329573</v>
      </c>
      <c r="BI70" s="159">
        <f t="shared" si="69"/>
        <v>-2976.2324338378294</v>
      </c>
      <c r="BJ70" s="159">
        <f t="shared" si="69"/>
        <v>-4066.2145278960279</v>
      </c>
      <c r="BK70" s="159">
        <f t="shared" si="69"/>
        <v>-2595.958754404011</v>
      </c>
      <c r="BL70" s="159">
        <f t="shared" si="69"/>
        <v>-1585.3929612141665</v>
      </c>
      <c r="BM70" s="159">
        <f t="shared" si="69"/>
        <v>-2939.6322931728964</v>
      </c>
      <c r="BN70" s="159">
        <f t="shared" si="69"/>
        <v>-4024.7182296712294</v>
      </c>
      <c r="BO70" s="159">
        <f t="shared" si="69"/>
        <v>-2562.3172735846579</v>
      </c>
      <c r="BP70" s="159">
        <f t="shared" si="69"/>
        <v>-1557.3369941935155</v>
      </c>
      <c r="BQ70" s="159">
        <f t="shared" si="69"/>
        <v>-2905.148841300781</v>
      </c>
      <c r="BR70" s="159">
        <f t="shared" si="69"/>
        <v>-3985.2549043358504</v>
      </c>
      <c r="BS70" s="159">
        <f t="shared" si="69"/>
        <v>-2530.5678179020965</v>
      </c>
      <c r="BT70" s="159">
        <f t="shared" si="69"/>
        <v>-1537.5423982345542</v>
      </c>
      <c r="BU70" s="159">
        <f t="shared" si="69"/>
        <v>-2865.8772077797776</v>
      </c>
      <c r="BV70" s="159">
        <f t="shared" ref="BV70:EA70" si="70" xml:space="preserve"> -1 * BV69</f>
        <v>-3947.4329449569564</v>
      </c>
      <c r="BW70" s="159">
        <f t="shared" si="70"/>
        <v>-2500.3383438437468</v>
      </c>
      <c r="BX70" s="159">
        <f t="shared" si="70"/>
        <v>-1506.1766550281727</v>
      </c>
      <c r="BY70" s="159">
        <f t="shared" si="70"/>
        <v>-2840.9601960174468</v>
      </c>
      <c r="BZ70" s="159">
        <f t="shared" si="70"/>
        <v>-3910.9325972928473</v>
      </c>
      <c r="CA70" s="159">
        <f t="shared" si="70"/>
        <v>-2471.32506375705</v>
      </c>
      <c r="CB70" s="159">
        <f t="shared" si="70"/>
        <v>-1482.430140207483</v>
      </c>
      <c r="CC70" s="159">
        <f t="shared" si="70"/>
        <v>-2810.6441486202593</v>
      </c>
      <c r="CD70" s="159">
        <f t="shared" si="70"/>
        <v>-3875.4926181565538</v>
      </c>
      <c r="CE70" s="159">
        <f t="shared" si="70"/>
        <v>-2443.2797712294091</v>
      </c>
      <c r="CF70" s="159">
        <f t="shared" si="70"/>
        <v>-1459.5739914932542</v>
      </c>
      <c r="CG70" s="159">
        <f t="shared" si="70"/>
        <v>-2781.1975992994471</v>
      </c>
      <c r="CH70" s="159">
        <f t="shared" si="70"/>
        <v>-3840.8994082870004</v>
      </c>
      <c r="CI70" s="159">
        <f t="shared" si="70"/>
        <v>-2415.9995172490057</v>
      </c>
      <c r="CJ70" s="159">
        <f t="shared" si="70"/>
        <v>-1443.5895892257051</v>
      </c>
      <c r="CK70" s="159">
        <f t="shared" si="70"/>
        <v>-2746.2626672077236</v>
      </c>
      <c r="CL70" s="159">
        <f t="shared" si="70"/>
        <v>-3806.9781607165132</v>
      </c>
      <c r="CM70" s="159">
        <f t="shared" si="70"/>
        <v>-1000.2215883259621</v>
      </c>
      <c r="CN70" s="159">
        <f t="shared" si="70"/>
        <v>-426.94341630961958</v>
      </c>
      <c r="CO70" s="159">
        <f t="shared" si="70"/>
        <v>-2536.5940401925968</v>
      </c>
      <c r="CP70" s="159">
        <f t="shared" si="70"/>
        <v>-2897.3719881520306</v>
      </c>
      <c r="CQ70" s="159">
        <f t="shared" si="70"/>
        <v>-408.52467472879903</v>
      </c>
      <c r="CR70" s="159">
        <f t="shared" si="70"/>
        <v>-405.55469858914046</v>
      </c>
      <c r="CS70" s="159">
        <f t="shared" si="70"/>
        <v>-2504.76755334368</v>
      </c>
      <c r="CT70" s="159">
        <f t="shared" si="70"/>
        <v>-2863.8024086542987</v>
      </c>
      <c r="CU70" s="159">
        <f t="shared" si="70"/>
        <v>-387.38335280254262</v>
      </c>
      <c r="CV70" s="159">
        <f t="shared" si="70"/>
        <v>-384.46847340706603</v>
      </c>
      <c r="CW70" s="159">
        <f t="shared" si="70"/>
        <v>-2473.2724559889862</v>
      </c>
      <c r="CX70" s="159">
        <f t="shared" si="70"/>
        <v>-2830.5509439809189</v>
      </c>
      <c r="CY70" s="159">
        <f t="shared" si="70"/>
        <v>-366.47739766777511</v>
      </c>
      <c r="CZ70" s="159">
        <f t="shared" si="70"/>
        <v>-363.59740398893484</v>
      </c>
      <c r="DA70" s="159">
        <f t="shared" si="70"/>
        <v>-2442.0252926252083</v>
      </c>
      <c r="DB70" s="159">
        <f t="shared" si="70"/>
        <v>-2797.538027124192</v>
      </c>
      <c r="DC70" s="159">
        <f t="shared" si="70"/>
        <v>-345.73128398896472</v>
      </c>
      <c r="DD70" s="159">
        <f t="shared" si="70"/>
        <v>-342.86951269634699</v>
      </c>
      <c r="DE70" s="159">
        <f t="shared" si="70"/>
        <v>-2410.9571959728428</v>
      </c>
      <c r="DF70" s="159">
        <f t="shared" si="70"/>
        <v>-2764.6979459052909</v>
      </c>
      <c r="DG70" s="159">
        <f t="shared" si="70"/>
        <v>-325.08264277791824</v>
      </c>
      <c r="DH70" s="159">
        <f t="shared" si="70"/>
        <v>0</v>
      </c>
      <c r="DI70" s="159">
        <f t="shared" si="70"/>
        <v>-411.03325441049503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63" priority="4" stopIfTrue="1" operator="equal">
      <formula>"Operations"</formula>
    </cfRule>
  </conditionalFormatting>
  <conditionalFormatting sqref="J3:EA3">
    <cfRule type="cellIs" dxfId="62" priority="3" operator="equal">
      <formula>"Fin Close"</formula>
    </cfRule>
  </conditionalFormatting>
  <conditionalFormatting sqref="F2:F4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84"/>
  <sheetViews>
    <sheetView defaultGridColor="0" colorId="8" zoomScaleNormal="100" workbookViewId="0">
      <pane xSplit="9" ySplit="5" topLeftCell="AJ69" activePane="bottomRight" state="frozen"/>
      <selection activeCell="E45" sqref="E45"/>
      <selection pane="topRight" activeCell="E45" sqref="E45"/>
      <selection pane="bottomLeft" activeCell="E45" sqref="E45"/>
      <selection pane="bottomRight" activeCell="AL79" sqref="AL7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305</v>
      </c>
    </row>
    <row r="10" spans="1:131" x14ac:dyDescent="0.35">
      <c r="E10" s="7" t="s">
        <v>309</v>
      </c>
      <c r="F10" s="621">
        <v>0.05</v>
      </c>
      <c r="G10" s="7" t="s">
        <v>161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310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306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307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311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xml:space="preserve"> Equity!L$29</f>
        <v>22932.422075505543</v>
      </c>
      <c r="M26" s="450">
        <f xml:space="preserve"> Equity!M$29</f>
        <v>22932.422075505543</v>
      </c>
      <c r="N26" s="450">
        <f xml:space="preserve"> Equity!N$29</f>
        <v>22932.422075505543</v>
      </c>
      <c r="O26" s="450">
        <f xml:space="preserve"> Equity!O$29</f>
        <v>22932.422075505543</v>
      </c>
      <c r="P26" s="450">
        <f xml:space="preserve"> Equity!P$29</f>
        <v>22932.422075505543</v>
      </c>
      <c r="Q26" s="450">
        <f xml:space="preserve"> Equity!Q$29</f>
        <v>22932.422075505543</v>
      </c>
      <c r="R26" s="450">
        <f xml:space="preserve"> Equity!R$29</f>
        <v>22932.422075505543</v>
      </c>
      <c r="S26" s="450">
        <f xml:space="preserve"> Equity!S$29</f>
        <v>22932.422075505543</v>
      </c>
      <c r="T26" s="450">
        <f xml:space="preserve"> Equity!T$29</f>
        <v>22932.422075505543</v>
      </c>
      <c r="U26" s="450">
        <f xml:space="preserve"> Equity!U$29</f>
        <v>22932.422075505543</v>
      </c>
      <c r="V26" s="450">
        <f xml:space="preserve"> Equity!V$29</f>
        <v>22932.422075505543</v>
      </c>
      <c r="W26" s="450">
        <f xml:space="preserve"> Equity!W$29</f>
        <v>22932.422075505543</v>
      </c>
      <c r="X26" s="450">
        <f xml:space="preserve"> Equity!X$29</f>
        <v>22932.422075505543</v>
      </c>
      <c r="Y26" s="450">
        <f xml:space="preserve"> Equity!Y$29</f>
        <v>22932.422075505543</v>
      </c>
      <c r="Z26" s="450">
        <f xml:space="preserve"> Equity!Z$29</f>
        <v>22932.422075505543</v>
      </c>
      <c r="AA26" s="450">
        <f xml:space="preserve"> Equity!AA$29</f>
        <v>22932.422075505543</v>
      </c>
      <c r="AB26" s="450">
        <f xml:space="preserve"> Equity!AB$29</f>
        <v>22932.422075505543</v>
      </c>
      <c r="AC26" s="450">
        <f xml:space="preserve"> Equity!AC$29</f>
        <v>22932.422075505543</v>
      </c>
      <c r="AD26" s="450">
        <f xml:space="preserve"> Equity!AD$29</f>
        <v>22932.422075505543</v>
      </c>
      <c r="AE26" s="450">
        <f xml:space="preserve"> Equity!AE$29</f>
        <v>22932.422075505543</v>
      </c>
      <c r="AF26" s="450">
        <f xml:space="preserve"> Equity!AF$29</f>
        <v>22932.422075505543</v>
      </c>
      <c r="AG26" s="450">
        <f xml:space="preserve"> Equity!AG$29</f>
        <v>22932.422075505543</v>
      </c>
      <c r="AH26" s="450">
        <f xml:space="preserve"> Equity!AH$29</f>
        <v>22932.422075505543</v>
      </c>
      <c r="AI26" s="450">
        <f xml:space="preserve"> Equity!AI$29</f>
        <v>22932.422075505543</v>
      </c>
      <c r="AJ26" s="450">
        <f xml:space="preserve"> Equity!AJ$29</f>
        <v>22932.422075505543</v>
      </c>
      <c r="AK26" s="450">
        <f xml:space="preserve"> Equity!AK$29</f>
        <v>22932.422075505543</v>
      </c>
      <c r="AL26" s="450">
        <f xml:space="preserve"> Equity!AL$29</f>
        <v>22932.422075505543</v>
      </c>
      <c r="AM26" s="450">
        <f xml:space="preserve"> Equity!AM$29</f>
        <v>22932.422075505543</v>
      </c>
      <c r="AN26" s="450">
        <f xml:space="preserve"> Equity!AN$29</f>
        <v>22932.422075505543</v>
      </c>
      <c r="AO26" s="450">
        <f xml:space="preserve"> Equity!AO$29</f>
        <v>22932.422075505543</v>
      </c>
      <c r="AP26" s="450">
        <f xml:space="preserve"> Equity!AP$29</f>
        <v>22932.422075505543</v>
      </c>
      <c r="AQ26" s="450">
        <f xml:space="preserve"> Equity!AQ$29</f>
        <v>22932.422075505543</v>
      </c>
      <c r="AR26" s="450">
        <f xml:space="preserve"> Equity!AR$29</f>
        <v>22932.422075505543</v>
      </c>
      <c r="AS26" s="450">
        <f xml:space="preserve"> Equity!AS$29</f>
        <v>22932.422075505543</v>
      </c>
      <c r="AT26" s="450">
        <f xml:space="preserve"> Equity!AT$29</f>
        <v>22932.422075505543</v>
      </c>
      <c r="AU26" s="450">
        <f xml:space="preserve"> Equity!AU$29</f>
        <v>22932.422075505543</v>
      </c>
      <c r="AV26" s="450">
        <f xml:space="preserve"> Equity!AV$29</f>
        <v>22932.422075505543</v>
      </c>
      <c r="AW26" s="450">
        <f xml:space="preserve"> Equity!AW$29</f>
        <v>22932.422075505543</v>
      </c>
      <c r="AX26" s="450">
        <f xml:space="preserve"> Equity!AX$29</f>
        <v>22932.422075505543</v>
      </c>
      <c r="AY26" s="450">
        <f xml:space="preserve"> Equity!AY$29</f>
        <v>22932.422075505543</v>
      </c>
      <c r="AZ26" s="450">
        <f xml:space="preserve"> Equity!AZ$29</f>
        <v>22932.422075505543</v>
      </c>
      <c r="BA26" s="450">
        <f xml:space="preserve"> Equity!BA$29</f>
        <v>22932.422075505543</v>
      </c>
      <c r="BB26" s="450">
        <f xml:space="preserve"> Equity!BB$29</f>
        <v>22932.422075505543</v>
      </c>
      <c r="BC26" s="450">
        <f xml:space="preserve"> Equity!BC$29</f>
        <v>22932.422075505543</v>
      </c>
      <c r="BD26" s="450">
        <f xml:space="preserve"> Equity!BD$29</f>
        <v>22932.422075505543</v>
      </c>
      <c r="BE26" s="450">
        <f xml:space="preserve"> Equity!BE$29</f>
        <v>22932.422075505543</v>
      </c>
      <c r="BF26" s="450">
        <f xml:space="preserve"> Equity!BF$29</f>
        <v>22932.422075505543</v>
      </c>
      <c r="BG26" s="450">
        <f xml:space="preserve"> Equity!BG$29</f>
        <v>22932.422075505543</v>
      </c>
      <c r="BH26" s="450">
        <f xml:space="preserve"> Equity!BH$29</f>
        <v>22932.422075505543</v>
      </c>
      <c r="BI26" s="450">
        <f xml:space="preserve"> Equity!BI$29</f>
        <v>22932.422075505543</v>
      </c>
      <c r="BJ26" s="450">
        <f xml:space="preserve"> Equity!BJ$29</f>
        <v>22932.422075505543</v>
      </c>
      <c r="BK26" s="450">
        <f xml:space="preserve"> Equity!BK$29</f>
        <v>22932.422075505543</v>
      </c>
      <c r="BL26" s="450">
        <f xml:space="preserve"> Equity!BL$29</f>
        <v>22932.422075505543</v>
      </c>
      <c r="BM26" s="450">
        <f xml:space="preserve"> Equity!BM$29</f>
        <v>22932.422075505543</v>
      </c>
      <c r="BN26" s="450">
        <f xml:space="preserve"> Equity!BN$29</f>
        <v>22932.422075505543</v>
      </c>
      <c r="BO26" s="450">
        <f xml:space="preserve"> Equity!BO$29</f>
        <v>22932.422075505543</v>
      </c>
      <c r="BP26" s="450">
        <f xml:space="preserve"> Equity!BP$29</f>
        <v>22932.422075505543</v>
      </c>
      <c r="BQ26" s="450">
        <f xml:space="preserve"> Equity!BQ$29</f>
        <v>22932.422075505543</v>
      </c>
      <c r="BR26" s="450">
        <f xml:space="preserve"> Equity!BR$29</f>
        <v>22932.422075505543</v>
      </c>
      <c r="BS26" s="450">
        <f xml:space="preserve"> Equity!BS$29</f>
        <v>22932.422075505543</v>
      </c>
      <c r="BT26" s="450">
        <f xml:space="preserve"> Equity!BT$29</f>
        <v>22932.422075505543</v>
      </c>
      <c r="BU26" s="450">
        <f xml:space="preserve"> Equity!BU$29</f>
        <v>22932.422075505543</v>
      </c>
      <c r="BV26" s="450">
        <f xml:space="preserve"> Equity!BV$29</f>
        <v>22932.422075505543</v>
      </c>
      <c r="BW26" s="450">
        <f xml:space="preserve"> Equity!BW$29</f>
        <v>22932.422075505543</v>
      </c>
      <c r="BX26" s="450">
        <f xml:space="preserve"> Equity!BX$29</f>
        <v>22932.422075505543</v>
      </c>
      <c r="BY26" s="450">
        <f xml:space="preserve"> Equity!BY$29</f>
        <v>22932.422075505543</v>
      </c>
      <c r="BZ26" s="450">
        <f xml:space="preserve"> Equity!BZ$29</f>
        <v>22932.422075505543</v>
      </c>
      <c r="CA26" s="450">
        <f xml:space="preserve"> Equity!CA$29</f>
        <v>22932.422075505543</v>
      </c>
      <c r="CB26" s="450">
        <f xml:space="preserve"> Equity!CB$29</f>
        <v>22932.422075505543</v>
      </c>
      <c r="CC26" s="450">
        <f xml:space="preserve"> Equity!CC$29</f>
        <v>22932.422075505543</v>
      </c>
      <c r="CD26" s="450">
        <f xml:space="preserve"> Equity!CD$29</f>
        <v>22932.422075505543</v>
      </c>
      <c r="CE26" s="450">
        <f xml:space="preserve"> Equity!CE$29</f>
        <v>22932.422075505543</v>
      </c>
      <c r="CF26" s="450">
        <f xml:space="preserve"> Equity!CF$29</f>
        <v>22932.422075505543</v>
      </c>
      <c r="CG26" s="450">
        <f xml:space="preserve"> Equity!CG$29</f>
        <v>22932.422075505543</v>
      </c>
      <c r="CH26" s="450">
        <f xml:space="preserve"> Equity!CH$29</f>
        <v>22932.422075505543</v>
      </c>
      <c r="CI26" s="450">
        <f xml:space="preserve"> Equity!CI$29</f>
        <v>22932.422075505543</v>
      </c>
      <c r="CJ26" s="450">
        <f xml:space="preserve"> Equity!CJ$29</f>
        <v>22932.422075505543</v>
      </c>
      <c r="CK26" s="450">
        <f xml:space="preserve"> Equity!CK$29</f>
        <v>22932.422075505543</v>
      </c>
      <c r="CL26" s="450">
        <f xml:space="preserve"> Equity!CL$29</f>
        <v>22932.422075505543</v>
      </c>
      <c r="CM26" s="450">
        <f xml:space="preserve"> Equity!CM$29</f>
        <v>22932.422075505543</v>
      </c>
      <c r="CN26" s="450">
        <f xml:space="preserve"> Equity!CN$29</f>
        <v>22932.422075505543</v>
      </c>
      <c r="CO26" s="450">
        <f xml:space="preserve"> Equity!CO$29</f>
        <v>22932.422075505543</v>
      </c>
      <c r="CP26" s="450">
        <f xml:space="preserve"> Equity!CP$29</f>
        <v>22932.422075505543</v>
      </c>
      <c r="CQ26" s="450">
        <f xml:space="preserve"> Equity!CQ$29</f>
        <v>22932.422075505543</v>
      </c>
      <c r="CR26" s="450">
        <f xml:space="preserve"> Equity!CR$29</f>
        <v>22932.422075505543</v>
      </c>
      <c r="CS26" s="450">
        <f xml:space="preserve"> Equity!CS$29</f>
        <v>22932.422075505543</v>
      </c>
      <c r="CT26" s="450">
        <f xml:space="preserve"> Equity!CT$29</f>
        <v>22932.422075505543</v>
      </c>
      <c r="CU26" s="450">
        <f xml:space="preserve"> Equity!CU$29</f>
        <v>22932.422075505543</v>
      </c>
      <c r="CV26" s="450">
        <f xml:space="preserve"> Equity!CV$29</f>
        <v>22932.422075505543</v>
      </c>
      <c r="CW26" s="450">
        <f xml:space="preserve"> Equity!CW$29</f>
        <v>22932.422075505543</v>
      </c>
      <c r="CX26" s="450">
        <f xml:space="preserve"> Equity!CX$29</f>
        <v>22932.422075505543</v>
      </c>
      <c r="CY26" s="450">
        <f xml:space="preserve"> Equity!CY$29</f>
        <v>22932.422075505543</v>
      </c>
      <c r="CZ26" s="450">
        <f xml:space="preserve"> Equity!CZ$29</f>
        <v>22932.422075505543</v>
      </c>
      <c r="DA26" s="450">
        <f xml:space="preserve"> Equity!DA$29</f>
        <v>22932.422075505543</v>
      </c>
      <c r="DB26" s="450">
        <f xml:space="preserve"> Equity!DB$29</f>
        <v>22932.422075505543</v>
      </c>
      <c r="DC26" s="450">
        <f xml:space="preserve"> Equity!DC$29</f>
        <v>22932.422075505543</v>
      </c>
      <c r="DD26" s="450">
        <f xml:space="preserve"> Equity!DD$29</f>
        <v>22932.422075505543</v>
      </c>
      <c r="DE26" s="450">
        <f xml:space="preserve"> Equity!DE$29</f>
        <v>22932.422075505543</v>
      </c>
      <c r="DF26" s="450">
        <f xml:space="preserve"> Equity!DF$29</f>
        <v>22932.422075505543</v>
      </c>
      <c r="DG26" s="450">
        <f xml:space="preserve"> Equity!DG$29</f>
        <v>22932.422075505543</v>
      </c>
      <c r="DH26" s="450">
        <f xml:space="preserve"> Equity!DH$29</f>
        <v>0</v>
      </c>
      <c r="DI26" s="450">
        <f xml:space="preserve"> Equity!DI$29</f>
        <v>0</v>
      </c>
      <c r="DJ26" s="450">
        <f xml:space="preserve"> Equity!DJ$29</f>
        <v>0</v>
      </c>
      <c r="DK26" s="450">
        <f xml:space="preserve"> Equity!DK$29</f>
        <v>0</v>
      </c>
      <c r="DL26" s="450">
        <f xml:space="preserve"> Equity!DL$29</f>
        <v>0</v>
      </c>
      <c r="DM26" s="450">
        <f xml:space="preserve"> Equity!DM$29</f>
        <v>0</v>
      </c>
      <c r="DN26" s="450">
        <f xml:space="preserve"> Equity!DN$29</f>
        <v>0</v>
      </c>
      <c r="DO26" s="450">
        <f xml:space="preserve"> Equity!DO$29</f>
        <v>0</v>
      </c>
      <c r="DP26" s="450">
        <f xml:space="preserve"> Equity!DP$29</f>
        <v>0</v>
      </c>
      <c r="DQ26" s="450">
        <f xml:space="preserve"> Equity!DQ$29</f>
        <v>0</v>
      </c>
      <c r="DR26" s="450">
        <f xml:space="preserve"> Equity!DR$29</f>
        <v>0</v>
      </c>
      <c r="DS26" s="450">
        <f xml:space="preserve"> Equity!DS$29</f>
        <v>0</v>
      </c>
      <c r="DT26" s="450">
        <f xml:space="preserve"> Equity!DT$29</f>
        <v>0</v>
      </c>
      <c r="DU26" s="450">
        <f xml:space="preserve"> Equity!DU$29</f>
        <v>0</v>
      </c>
      <c r="DV26" s="450">
        <f xml:space="preserve"> Equity!DV$29</f>
        <v>0</v>
      </c>
      <c r="DW26" s="450">
        <f xml:space="preserve"> Equity!DW$29</f>
        <v>0</v>
      </c>
      <c r="DX26" s="450">
        <f xml:space="preserve"> Equity!DX$29</f>
        <v>0</v>
      </c>
      <c r="DY26" s="450">
        <f xml:space="preserve"> Equity!DY$29</f>
        <v>0</v>
      </c>
      <c r="DZ26" s="450">
        <f xml:space="preserve"> Equity!DZ$29</f>
        <v>0</v>
      </c>
      <c r="EA26" s="450">
        <f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xml:space="preserve"> Equity!M$41</f>
        <v>1909.5441016757391</v>
      </c>
      <c r="N27" s="450">
        <f xml:space="preserve"> Equity!N$41</f>
        <v>3853.1647350776657</v>
      </c>
      <c r="O27" s="450">
        <f xml:space="preserve"> Equity!O$41</f>
        <v>3077.9950869804779</v>
      </c>
      <c r="P27" s="450">
        <f xml:space="preserve"> Equity!P$41</f>
        <v>2591.4663274127774</v>
      </c>
      <c r="Q27" s="450">
        <f xml:space="preserve"> Equity!Q$41</f>
        <v>4403.7583137087768</v>
      </c>
      <c r="R27" s="450">
        <f xml:space="preserve"> Equity!R$41</f>
        <v>6419.386554700468</v>
      </c>
      <c r="S27" s="450">
        <f xml:space="preserve"> Equity!S$41</f>
        <v>5731.0347715080952</v>
      </c>
      <c r="T27" s="450">
        <f xml:space="preserve"> Equity!T$41</f>
        <v>5329.0825801772453</v>
      </c>
      <c r="U27" s="450">
        <f xml:space="preserve"> Equity!U$41</f>
        <v>7216.8746654302486</v>
      </c>
      <c r="V27" s="450">
        <f xml:space="preserve"> Equity!V$41</f>
        <v>9309.3910527962998</v>
      </c>
      <c r="W27" s="450">
        <f xml:space="preserve"> Equity!W$41</f>
        <v>8712.7434170553061</v>
      </c>
      <c r="X27" s="450">
        <f xml:space="preserve"> Equity!X$41</f>
        <v>8388.8478220263096</v>
      </c>
      <c r="Y27" s="450">
        <f xml:space="preserve"> Equity!Y$41</f>
        <v>10358.830512970095</v>
      </c>
      <c r="Z27" s="450">
        <f xml:space="preserve"> Equity!Z$41</f>
        <v>12533.265053287454</v>
      </c>
      <c r="AA27" s="450">
        <f xml:space="preserve"> Equity!AA$41</f>
        <v>12033.359932749489</v>
      </c>
      <c r="AB27" s="450">
        <f xml:space="preserve"> Equity!AB$41</f>
        <v>11815.283756149136</v>
      </c>
      <c r="AC27" s="450">
        <f xml:space="preserve"> Equity!AC$41</f>
        <v>13869.358467376813</v>
      </c>
      <c r="AD27" s="450">
        <f xml:space="preserve"> Equity!AD$41</f>
        <v>16131.347450573965</v>
      </c>
      <c r="AE27" s="450">
        <f xml:space="preserve"> Equity!AE$41</f>
        <v>15733.839116274414</v>
      </c>
      <c r="AF27" s="450">
        <f xml:space="preserve"> Equity!AF$41</f>
        <v>15615.824985822839</v>
      </c>
      <c r="AG27" s="450">
        <f xml:space="preserve"> Equity!AG$41</f>
        <v>17761.464348993086</v>
      </c>
      <c r="AH27" s="450">
        <f xml:space="preserve"> Equity!AH$41</f>
        <v>20116.840491568637</v>
      </c>
      <c r="AI27" s="450">
        <f xml:space="preserve"> Equity!AI$41</f>
        <v>19827.582974591282</v>
      </c>
      <c r="AJ27" s="450">
        <f xml:space="preserve"> Equity!AJ$41</f>
        <v>19815.449103304716</v>
      </c>
      <c r="AK27" s="450">
        <f xml:space="preserve"> Equity!AK$41</f>
        <v>22058.681093804498</v>
      </c>
      <c r="AL27" s="450">
        <f xml:space="preserve"> Equity!AL$41</f>
        <v>24483.870006912599</v>
      </c>
      <c r="AM27" s="450">
        <f xml:space="preserve"> Equity!AM$41</f>
        <v>24291.378003879421</v>
      </c>
      <c r="AN27" s="450">
        <f xml:space="preserve"> Equity!AN$41</f>
        <v>24356.193252843008</v>
      </c>
      <c r="AO27" s="450">
        <f xml:space="preserve"> Equity!AO$41</f>
        <v>26360.753231863604</v>
      </c>
      <c r="AP27" s="450">
        <f xml:space="preserve"> Equity!AP$41</f>
        <v>28509.114144257408</v>
      </c>
      <c r="AQ27" s="450">
        <f xml:space="preserve"> Equity!AQ$41</f>
        <v>28384.124189016682</v>
      </c>
      <c r="AR27" s="450">
        <f xml:space="preserve"> Equity!AR$41</f>
        <v>28520.490057597031</v>
      </c>
      <c r="AS27" s="450">
        <f xml:space="preserve"> Equity!AS$41</f>
        <v>30583.1712326263</v>
      </c>
      <c r="AT27" s="450">
        <f xml:space="preserve"> Equity!AT$41</f>
        <v>32793.942300040821</v>
      </c>
      <c r="AU27" s="450">
        <f xml:space="preserve"> Equity!AU$41</f>
        <v>32744.775058843854</v>
      </c>
      <c r="AV27" s="450">
        <f xml:space="preserve"> Equity!AV$41</f>
        <v>32955.319571686116</v>
      </c>
      <c r="AW27" s="450">
        <f xml:space="preserve"> Equity!AW$41</f>
        <v>35085.83966991827</v>
      </c>
      <c r="AX27" s="450">
        <f xml:space="preserve"> Equity!AX$41</f>
        <v>37366.939346217558</v>
      </c>
      <c r="AY27" s="450">
        <f xml:space="preserve"> Equity!AY$41</f>
        <v>37401.339814067353</v>
      </c>
      <c r="AZ27" s="450">
        <f xml:space="preserve"> Equity!AZ$41</f>
        <v>37693.626312881657</v>
      </c>
      <c r="BA27" s="450">
        <f xml:space="preserve"> Equity!BA$41</f>
        <v>37547.292783004697</v>
      </c>
      <c r="BB27" s="450">
        <f xml:space="preserve"> Equity!BB$41</f>
        <v>36677.155085624356</v>
      </c>
      <c r="BC27" s="450">
        <f xml:space="preserve"> Equity!BC$41</f>
        <v>34673.976467494831</v>
      </c>
      <c r="BD27" s="450">
        <f xml:space="preserve"> Equity!BD$41</f>
        <v>33679.874200058039</v>
      </c>
      <c r="BE27" s="450">
        <f xml:space="preserve"> Equity!BE$41</f>
        <v>33536.120038713307</v>
      </c>
      <c r="BF27" s="450">
        <f xml:space="preserve"> Equity!BF$41</f>
        <v>32665.358836132578</v>
      </c>
      <c r="BG27" s="450">
        <f xml:space="preserve"> Equity!BG$41</f>
        <v>30667.152214387112</v>
      </c>
      <c r="BH27" s="450">
        <f xml:space="preserve"> Equity!BH$41</f>
        <v>29679.685982296149</v>
      </c>
      <c r="BI27" s="450">
        <f xml:space="preserve"> Equity!BI$41</f>
        <v>29524.926087083186</v>
      </c>
      <c r="BJ27" s="450">
        <f xml:space="preserve"> Equity!BJ$41</f>
        <v>28653.54493623383</v>
      </c>
      <c r="BK27" s="450">
        <f xml:space="preserve"> Equity!BK$41</f>
        <v>26660.285192880929</v>
      </c>
      <c r="BL27" s="450">
        <f xml:space="preserve"> Equity!BL$41</f>
        <v>25672.650439296733</v>
      </c>
      <c r="BM27" s="450">
        <f xml:space="preserve"> Equity!BM$41</f>
        <v>25513.709486203454</v>
      </c>
      <c r="BN27" s="450">
        <f xml:space="preserve"> Equity!BN$41</f>
        <v>24641.711935487823</v>
      </c>
      <c r="BO27" s="450">
        <f xml:space="preserve"> Equity!BO$41</f>
        <v>22653.374069809859</v>
      </c>
      <c r="BP27" s="450">
        <f xml:space="preserve"> Equity!BP$41</f>
        <v>21665.569493881223</v>
      </c>
      <c r="BQ27" s="450">
        <f xml:space="preserve"> Equity!BQ$41</f>
        <v>21502.46877015561</v>
      </c>
      <c r="BR27" s="450">
        <f xml:space="preserve"> Equity!BR$41</f>
        <v>20629.858359673817</v>
      </c>
      <c r="BS27" s="450">
        <f xml:space="preserve"> Equity!BS$41</f>
        <v>18646.417487488587</v>
      </c>
      <c r="BT27" s="450">
        <f xml:space="preserve"> Equity!BT$41</f>
        <v>17651.948742638426</v>
      </c>
      <c r="BU27" s="450">
        <f xml:space="preserve"> Equity!BU$41</f>
        <v>17491.202448504686</v>
      </c>
      <c r="BV27" s="450">
        <f xml:space="preserve"> Equity!BV$41</f>
        <v>16617.982710284345</v>
      </c>
      <c r="BW27" s="450">
        <f xml:space="preserve"> Equity!BW$41</f>
        <v>14639.414063207196</v>
      </c>
      <c r="BX27" s="450">
        <f xml:space="preserve"> Equity!BX$41</f>
        <v>13651.265792808113</v>
      </c>
      <c r="BY27" s="450">
        <f xml:space="preserve"> Equity!BY$41</f>
        <v>13479.90900578022</v>
      </c>
      <c r="BZ27" s="450">
        <f xml:space="preserve"> Equity!BZ$41</f>
        <v>12606.083464008827</v>
      </c>
      <c r="CA27" s="450">
        <f xml:space="preserve"> Equity!CA$41</f>
        <v>10632.362388715257</v>
      </c>
      <c r="CB27" s="450">
        <f xml:space="preserve"> Equity!CB$41</f>
        <v>9644.0401708461832</v>
      </c>
      <c r="CC27" s="450">
        <f xml:space="preserve"> Equity!CC$41</f>
        <v>9468.5869009469243</v>
      </c>
      <c r="CD27" s="450">
        <f xml:space="preserve"> Equity!CD$41</f>
        <v>8594.1590722069868</v>
      </c>
      <c r="CE27" s="450">
        <f xml:space="preserve"> Equity!CE$41</f>
        <v>6625.2610296956573</v>
      </c>
      <c r="CF27" s="450">
        <f xml:space="preserve"> Equity!CF$41</f>
        <v>5636.7634127889596</v>
      </c>
      <c r="CG27" s="450">
        <f xml:space="preserve"> Equity!CG$41</f>
        <v>5457.2345668648031</v>
      </c>
      <c r="CH27" s="450">
        <f xml:space="preserve"> Equity!CH$41</f>
        <v>4582.2079603717257</v>
      </c>
      <c r="CI27" s="450">
        <f xml:space="preserve"> Equity!CI$41</f>
        <v>2618.1085252278367</v>
      </c>
      <c r="CJ27" s="450">
        <f xml:space="preserve"> Equity!CJ$41</f>
        <v>1623.2597754608316</v>
      </c>
      <c r="CK27" s="450">
        <f xml:space="preserve"> Equity!CK$41</f>
        <v>1445.8504097384989</v>
      </c>
      <c r="CL27" s="450">
        <f xml:space="preserve"> Equity!CL$41</f>
        <v>570.22852758133195</v>
      </c>
      <c r="CM27" s="450">
        <f xml:space="preserve"> Equity!CM$41</f>
        <v>0</v>
      </c>
      <c r="CN27" s="450">
        <f xml:space="preserve"> Equity!CN$41</f>
        <v>0</v>
      </c>
      <c r="CO27" s="450">
        <f xml:space="preserve"> Equity!CO$41</f>
        <v>0</v>
      </c>
      <c r="CP27" s="450">
        <f xml:space="preserve"> Equity!CP$41</f>
        <v>0</v>
      </c>
      <c r="CQ27" s="450">
        <f xml:space="preserve"> Equity!CQ$41</f>
        <v>0</v>
      </c>
      <c r="CR27" s="450">
        <f xml:space="preserve"> Equity!CR$41</f>
        <v>0</v>
      </c>
      <c r="CS27" s="450">
        <f xml:space="preserve"> Equity!CS$41</f>
        <v>0</v>
      </c>
      <c r="CT27" s="450">
        <f xml:space="preserve"> Equity!CT$41</f>
        <v>0</v>
      </c>
      <c r="CU27" s="450">
        <f xml:space="preserve"> Equity!CU$41</f>
        <v>0</v>
      </c>
      <c r="CV27" s="450">
        <f xml:space="preserve"> Equity!CV$41</f>
        <v>0</v>
      </c>
      <c r="CW27" s="450">
        <f xml:space="preserve"> Equity!CW$41</f>
        <v>0</v>
      </c>
      <c r="CX27" s="450">
        <f xml:space="preserve"> Equity!CX$41</f>
        <v>0</v>
      </c>
      <c r="CY27" s="450">
        <f xml:space="preserve"> Equity!CY$41</f>
        <v>0</v>
      </c>
      <c r="CZ27" s="450">
        <f xml:space="preserve"> Equity!CZ$41</f>
        <v>0</v>
      </c>
      <c r="DA27" s="450">
        <f xml:space="preserve"> Equity!DA$41</f>
        <v>0</v>
      </c>
      <c r="DB27" s="450">
        <f xml:space="preserve"> Equity!DB$41</f>
        <v>0</v>
      </c>
      <c r="DC27" s="450">
        <f xml:space="preserve"> Equity!DC$41</f>
        <v>0</v>
      </c>
      <c r="DD27" s="450">
        <f xml:space="preserve"> Equity!DD$41</f>
        <v>0</v>
      </c>
      <c r="DE27" s="450">
        <f xml:space="preserve"> Equity!DE$41</f>
        <v>0</v>
      </c>
      <c r="DF27" s="450">
        <f xml:space="preserve"> Equity!DF$41</f>
        <v>0</v>
      </c>
      <c r="DG27" s="450">
        <f xml:space="preserve"> Equity!DG$41</f>
        <v>0</v>
      </c>
      <c r="DH27" s="450">
        <f xml:space="preserve"> Equity!DH$41</f>
        <v>411.03325441086713</v>
      </c>
      <c r="DI27" s="450">
        <f xml:space="preserve"> Equity!DI$41</f>
        <v>3.7755398807348683E-10</v>
      </c>
      <c r="DJ27" s="450">
        <f xml:space="preserve"> Equity!DJ$41</f>
        <v>3.8316921825998031E-10</v>
      </c>
      <c r="DK27" s="450">
        <f xml:space="preserve"> Equity!DK$41</f>
        <v>3.8887054864266666E-10</v>
      </c>
      <c r="DL27" s="450">
        <f xml:space="preserve"> Equity!DL$41</f>
        <v>3.9453345701625229E-10</v>
      </c>
      <c r="DM27" s="450">
        <f xml:space="preserve"> Equity!DM$41</f>
        <v>4.0034517403765495E-10</v>
      </c>
      <c r="DN27" s="450">
        <f xml:space="preserve"> Equity!DN$41</f>
        <v>4.06309869075599E-10</v>
      </c>
      <c r="DO27" s="450">
        <f xml:space="preserve"> Equity!DO$41</f>
        <v>4.1236602277079154E-10</v>
      </c>
      <c r="DP27" s="450">
        <f xml:space="preserve"> Equity!DP$41</f>
        <v>4.184482003728047E-10</v>
      </c>
      <c r="DQ27" s="450">
        <f xml:space="preserve"> Equity!DQ$41</f>
        <v>4.2462262433511505E-10</v>
      </c>
      <c r="DR27" s="450">
        <f xml:space="preserve"> Equity!DR$41</f>
        <v>4.3095957361095349E-10</v>
      </c>
      <c r="DS27" s="450">
        <f xml:space="preserve"> Equity!DS$41</f>
        <v>4.3739368944235477E-10</v>
      </c>
      <c r="DT27" s="450">
        <f xml:space="preserve"> Equity!DT$41</f>
        <v>4.4378444492793576E-10</v>
      </c>
      <c r="DU27" s="450">
        <f xml:space="preserve"> Equity!DU$41</f>
        <v>4.5034313526599892E-10</v>
      </c>
      <c r="DV27" s="450">
        <f xml:space="preserve"> Equity!DV$41</f>
        <v>4.5707446570944426E-10</v>
      </c>
      <c r="DW27" s="450">
        <f xml:space="preserve"> Equity!DW$41</f>
        <v>4.6390900988635576E-10</v>
      </c>
      <c r="DX27" s="450">
        <f xml:space="preserve"> Equity!DX$41</f>
        <v>4.7069749517859672E-10</v>
      </c>
      <c r="DY27" s="450">
        <f xml:space="preserve"> Equity!DY$41</f>
        <v>4.7766436677879492E-10</v>
      </c>
      <c r="DZ27" s="450">
        <f xml:space="preserve"> Equity!DZ$41</f>
        <v>4.848146227721031E-10</v>
      </c>
      <c r="EA27" s="450">
        <f xml:space="preserve"> Equity!EA$41</f>
        <v>4.9207451602397535E-10</v>
      </c>
    </row>
    <row r="28" spans="1:131" x14ac:dyDescent="0.35">
      <c r="E28" s="622" t="s">
        <v>312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si="20"/>
        <v>22932.422075505543</v>
      </c>
      <c r="M28" s="622">
        <f t="shared" si="20"/>
        <v>24841.966177181283</v>
      </c>
      <c r="N28" s="622">
        <f t="shared" si="20"/>
        <v>26785.586810583209</v>
      </c>
      <c r="O28" s="622">
        <f t="shared" si="20"/>
        <v>26010.417162486021</v>
      </c>
      <c r="P28" s="622">
        <f t="shared" si="20"/>
        <v>25523.888402918321</v>
      </c>
      <c r="Q28" s="622">
        <f t="shared" si="20"/>
        <v>27336.180389214322</v>
      </c>
      <c r="R28" s="622">
        <f t="shared" si="20"/>
        <v>29351.808630206011</v>
      </c>
      <c r="S28" s="622">
        <f t="shared" si="20"/>
        <v>28663.456847013636</v>
      </c>
      <c r="T28" s="622">
        <f t="shared" si="20"/>
        <v>28261.504655682787</v>
      </c>
      <c r="U28" s="622">
        <f t="shared" si="20"/>
        <v>30149.296740935792</v>
      </c>
      <c r="V28" s="622">
        <f t="shared" si="20"/>
        <v>32241.813128301845</v>
      </c>
      <c r="W28" s="622">
        <f t="shared" si="20"/>
        <v>31645.165492560849</v>
      </c>
      <c r="X28" s="622">
        <f t="shared" si="20"/>
        <v>31321.269897531853</v>
      </c>
      <c r="Y28" s="622">
        <f t="shared" si="20"/>
        <v>33291.25258847564</v>
      </c>
      <c r="Z28" s="622">
        <f t="shared" si="20"/>
        <v>35465.687128792997</v>
      </c>
      <c r="AA28" s="622">
        <f t="shared" si="20"/>
        <v>34965.782008255032</v>
      </c>
      <c r="AB28" s="622">
        <f t="shared" si="20"/>
        <v>34747.705831654675</v>
      </c>
      <c r="AC28" s="622">
        <f t="shared" si="20"/>
        <v>36801.780542882356</v>
      </c>
      <c r="AD28" s="622">
        <f t="shared" si="20"/>
        <v>39063.769526079508</v>
      </c>
      <c r="AE28" s="622">
        <f t="shared" si="20"/>
        <v>38666.261191779959</v>
      </c>
      <c r="AF28" s="622">
        <f t="shared" si="20"/>
        <v>38548.24706132838</v>
      </c>
      <c r="AG28" s="622">
        <f t="shared" si="20"/>
        <v>40693.886424498633</v>
      </c>
      <c r="AH28" s="622">
        <f t="shared" si="20"/>
        <v>43049.262567074184</v>
      </c>
      <c r="AI28" s="622">
        <f t="shared" si="20"/>
        <v>42760.005050096821</v>
      </c>
      <c r="AJ28" s="622">
        <f t="shared" si="20"/>
        <v>42747.871178810259</v>
      </c>
      <c r="AK28" s="622">
        <f t="shared" si="20"/>
        <v>44991.103169310038</v>
      </c>
      <c r="AL28" s="622">
        <f t="shared" si="20"/>
        <v>47416.292082418142</v>
      </c>
      <c r="AM28" s="622">
        <f t="shared" si="20"/>
        <v>47223.800079384964</v>
      </c>
      <c r="AN28" s="622">
        <f t="shared" si="20"/>
        <v>47288.615328348547</v>
      </c>
      <c r="AO28" s="622">
        <f t="shared" si="20"/>
        <v>49293.175307369151</v>
      </c>
      <c r="AP28" s="622">
        <f t="shared" ref="AP28:BU28" si="21">SUM(AP26:AP27)</f>
        <v>51441.536219762951</v>
      </c>
      <c r="AQ28" s="622">
        <f t="shared" si="21"/>
        <v>51316.546264522229</v>
      </c>
      <c r="AR28" s="622">
        <f t="shared" si="21"/>
        <v>51452.912133102574</v>
      </c>
      <c r="AS28" s="622">
        <f t="shared" si="21"/>
        <v>53515.593308131844</v>
      </c>
      <c r="AT28" s="622">
        <f t="shared" si="21"/>
        <v>55726.364375546364</v>
      </c>
      <c r="AU28" s="622">
        <f t="shared" si="21"/>
        <v>55677.197134349393</v>
      </c>
      <c r="AV28" s="622">
        <f t="shared" si="21"/>
        <v>55887.741647191659</v>
      </c>
      <c r="AW28" s="622">
        <f t="shared" si="21"/>
        <v>58018.261745423813</v>
      </c>
      <c r="AX28" s="622">
        <f t="shared" si="21"/>
        <v>60299.361421723101</v>
      </c>
      <c r="AY28" s="622">
        <f t="shared" si="21"/>
        <v>60333.761889572896</v>
      </c>
      <c r="AZ28" s="622">
        <f t="shared" si="21"/>
        <v>60626.0483883872</v>
      </c>
      <c r="BA28" s="622">
        <f t="shared" si="21"/>
        <v>60479.71485851024</v>
      </c>
      <c r="BB28" s="622">
        <f t="shared" si="21"/>
        <v>59609.577161129899</v>
      </c>
      <c r="BC28" s="622">
        <f t="shared" si="21"/>
        <v>57606.398543000374</v>
      </c>
      <c r="BD28" s="622">
        <f t="shared" si="21"/>
        <v>56612.296275563582</v>
      </c>
      <c r="BE28" s="622">
        <f t="shared" si="21"/>
        <v>56468.54211421885</v>
      </c>
      <c r="BF28" s="622">
        <f t="shared" si="21"/>
        <v>55597.780911638125</v>
      </c>
      <c r="BG28" s="622">
        <f t="shared" si="21"/>
        <v>53599.574289892655</v>
      </c>
      <c r="BH28" s="622">
        <f t="shared" si="21"/>
        <v>52612.108057801692</v>
      </c>
      <c r="BI28" s="622">
        <f t="shared" si="21"/>
        <v>52457.348162588729</v>
      </c>
      <c r="BJ28" s="622">
        <f t="shared" si="21"/>
        <v>51585.967011739369</v>
      </c>
      <c r="BK28" s="622">
        <f t="shared" si="21"/>
        <v>49592.707268386468</v>
      </c>
      <c r="BL28" s="622">
        <f t="shared" si="21"/>
        <v>48605.072514802276</v>
      </c>
      <c r="BM28" s="622">
        <f t="shared" si="21"/>
        <v>48446.131561709</v>
      </c>
      <c r="BN28" s="622">
        <f t="shared" si="21"/>
        <v>47574.134010993366</v>
      </c>
      <c r="BO28" s="622">
        <f t="shared" si="21"/>
        <v>45585.796145315398</v>
      </c>
      <c r="BP28" s="622">
        <f t="shared" si="21"/>
        <v>44597.991569386766</v>
      </c>
      <c r="BQ28" s="622">
        <f t="shared" si="21"/>
        <v>44434.890845661153</v>
      </c>
      <c r="BR28" s="622">
        <f t="shared" si="21"/>
        <v>43562.28043517936</v>
      </c>
      <c r="BS28" s="622">
        <f t="shared" si="21"/>
        <v>41578.83956299413</v>
      </c>
      <c r="BT28" s="622">
        <f t="shared" si="21"/>
        <v>40584.370818143972</v>
      </c>
      <c r="BU28" s="622">
        <f t="shared" si="21"/>
        <v>40423.624524010229</v>
      </c>
      <c r="BV28" s="622">
        <f t="shared" ref="BV28:DA28" si="22">SUM(BV26:BV27)</f>
        <v>39550.404785789884</v>
      </c>
      <c r="BW28" s="622">
        <f t="shared" si="22"/>
        <v>37571.836138712737</v>
      </c>
      <c r="BX28" s="622">
        <f t="shared" si="22"/>
        <v>36583.68786831366</v>
      </c>
      <c r="BY28" s="622">
        <f t="shared" si="22"/>
        <v>36412.331081285767</v>
      </c>
      <c r="BZ28" s="622">
        <f t="shared" si="22"/>
        <v>35538.505539514372</v>
      </c>
      <c r="CA28" s="622">
        <f t="shared" si="22"/>
        <v>33564.7844642208</v>
      </c>
      <c r="CB28" s="622">
        <f t="shared" si="22"/>
        <v>32576.462246351726</v>
      </c>
      <c r="CC28" s="622">
        <f t="shared" si="22"/>
        <v>32401.008976452467</v>
      </c>
      <c r="CD28" s="622">
        <f t="shared" si="22"/>
        <v>31526.581147712532</v>
      </c>
      <c r="CE28" s="622">
        <f t="shared" si="22"/>
        <v>29557.683105201198</v>
      </c>
      <c r="CF28" s="622">
        <f t="shared" si="22"/>
        <v>28569.185488294504</v>
      </c>
      <c r="CG28" s="622">
        <f t="shared" si="22"/>
        <v>28389.656642370348</v>
      </c>
      <c r="CH28" s="622">
        <f t="shared" si="22"/>
        <v>27514.630035877268</v>
      </c>
      <c r="CI28" s="622">
        <f t="shared" si="22"/>
        <v>25550.530600733378</v>
      </c>
      <c r="CJ28" s="622">
        <f t="shared" si="22"/>
        <v>24555.681850966375</v>
      </c>
      <c r="CK28" s="622">
        <f t="shared" si="22"/>
        <v>24378.272485244041</v>
      </c>
      <c r="CL28" s="622">
        <f t="shared" si="22"/>
        <v>23502.650603086877</v>
      </c>
      <c r="CM28" s="622">
        <f t="shared" si="22"/>
        <v>22932.422075505543</v>
      </c>
      <c r="CN28" s="622">
        <f t="shared" si="22"/>
        <v>22932.422075505543</v>
      </c>
      <c r="CO28" s="622">
        <f t="shared" si="22"/>
        <v>22932.422075505543</v>
      </c>
      <c r="CP28" s="622">
        <f t="shared" si="22"/>
        <v>22932.422075505543</v>
      </c>
      <c r="CQ28" s="622">
        <f t="shared" si="22"/>
        <v>22932.422075505543</v>
      </c>
      <c r="CR28" s="622">
        <f t="shared" si="22"/>
        <v>22932.422075505543</v>
      </c>
      <c r="CS28" s="622">
        <f t="shared" si="22"/>
        <v>22932.422075505543</v>
      </c>
      <c r="CT28" s="622">
        <f t="shared" si="22"/>
        <v>22932.422075505543</v>
      </c>
      <c r="CU28" s="622">
        <f t="shared" si="22"/>
        <v>22932.422075505543</v>
      </c>
      <c r="CV28" s="622">
        <f t="shared" si="22"/>
        <v>22932.422075505543</v>
      </c>
      <c r="CW28" s="622">
        <f t="shared" si="22"/>
        <v>22932.422075505543</v>
      </c>
      <c r="CX28" s="622">
        <f t="shared" si="22"/>
        <v>22932.422075505543</v>
      </c>
      <c r="CY28" s="622">
        <f t="shared" si="22"/>
        <v>22932.422075505543</v>
      </c>
      <c r="CZ28" s="622">
        <f t="shared" si="22"/>
        <v>22932.422075505543</v>
      </c>
      <c r="DA28" s="622">
        <f t="shared" si="22"/>
        <v>22932.422075505543</v>
      </c>
      <c r="DB28" s="622">
        <f t="shared" ref="DB28:EA28" si="23">SUM(DB26:DB27)</f>
        <v>22932.422075505543</v>
      </c>
      <c r="DC28" s="622">
        <f t="shared" si="23"/>
        <v>22932.422075505543</v>
      </c>
      <c r="DD28" s="622">
        <f t="shared" si="23"/>
        <v>22932.422075505543</v>
      </c>
      <c r="DE28" s="622">
        <f t="shared" si="23"/>
        <v>22932.422075505543</v>
      </c>
      <c r="DF28" s="622">
        <f t="shared" si="23"/>
        <v>22932.422075505543</v>
      </c>
      <c r="DG28" s="622">
        <f t="shared" si="23"/>
        <v>22932.422075505543</v>
      </c>
      <c r="DH28" s="622">
        <f t="shared" si="23"/>
        <v>411.03325441086713</v>
      </c>
      <c r="DI28" s="622">
        <f t="shared" si="23"/>
        <v>3.7755398807348683E-10</v>
      </c>
      <c r="DJ28" s="622">
        <f t="shared" si="23"/>
        <v>3.8316921825998031E-10</v>
      </c>
      <c r="DK28" s="622">
        <f t="shared" si="23"/>
        <v>3.8887054864266666E-10</v>
      </c>
      <c r="DL28" s="622">
        <f t="shared" si="23"/>
        <v>3.9453345701625229E-10</v>
      </c>
      <c r="DM28" s="622">
        <f t="shared" si="23"/>
        <v>4.0034517403765495E-10</v>
      </c>
      <c r="DN28" s="622">
        <f t="shared" si="23"/>
        <v>4.06309869075599E-10</v>
      </c>
      <c r="DO28" s="622">
        <f t="shared" si="23"/>
        <v>4.1236602277079154E-10</v>
      </c>
      <c r="DP28" s="622">
        <f t="shared" si="23"/>
        <v>4.184482003728047E-10</v>
      </c>
      <c r="DQ28" s="622">
        <f t="shared" si="23"/>
        <v>4.2462262433511505E-10</v>
      </c>
      <c r="DR28" s="622">
        <f t="shared" si="23"/>
        <v>4.3095957361095349E-10</v>
      </c>
      <c r="DS28" s="622">
        <f t="shared" si="23"/>
        <v>4.3739368944235477E-10</v>
      </c>
      <c r="DT28" s="622">
        <f t="shared" si="23"/>
        <v>4.4378444492793576E-10</v>
      </c>
      <c r="DU28" s="622">
        <f t="shared" si="23"/>
        <v>4.5034313526599892E-10</v>
      </c>
      <c r="DV28" s="622">
        <f t="shared" si="23"/>
        <v>4.5707446570944426E-10</v>
      </c>
      <c r="DW28" s="622">
        <f t="shared" si="23"/>
        <v>4.6390900988635576E-10</v>
      </c>
      <c r="DX28" s="622">
        <f t="shared" si="23"/>
        <v>4.7069749517859672E-10</v>
      </c>
      <c r="DY28" s="622">
        <f t="shared" si="23"/>
        <v>4.7766436677879492E-10</v>
      </c>
      <c r="DZ28" s="622">
        <f t="shared" si="23"/>
        <v>4.848146227721031E-10</v>
      </c>
      <c r="EA28" s="622">
        <f t="shared" si="23"/>
        <v>4.9207451602397535E-10</v>
      </c>
    </row>
    <row r="30" spans="1:131" x14ac:dyDescent="0.35">
      <c r="E30" s="7" t="s">
        <v>313</v>
      </c>
      <c r="F30" s="172">
        <v>2</v>
      </c>
      <c r="G30" s="7" t="s">
        <v>314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si="24"/>
        <v>22932.422075505543</v>
      </c>
      <c r="M31" s="53">
        <f t="shared" si="24"/>
        <v>24841.966177181283</v>
      </c>
      <c r="N31" s="53">
        <f t="shared" si="24"/>
        <v>26785.586810583209</v>
      </c>
      <c r="O31" s="53">
        <f t="shared" si="24"/>
        <v>26010.417162486021</v>
      </c>
      <c r="P31" s="53">
        <f t="shared" si="24"/>
        <v>25523.888402918321</v>
      </c>
      <c r="Q31" s="53">
        <f t="shared" si="24"/>
        <v>27336.180389214322</v>
      </c>
      <c r="R31" s="53">
        <f t="shared" si="24"/>
        <v>29351.808630206011</v>
      </c>
      <c r="S31" s="53">
        <f t="shared" si="24"/>
        <v>28663.456847013636</v>
      </c>
      <c r="T31" s="53">
        <f t="shared" si="24"/>
        <v>28261.504655682787</v>
      </c>
      <c r="U31" s="53">
        <f t="shared" si="24"/>
        <v>30149.296740935792</v>
      </c>
      <c r="V31" s="53">
        <f t="shared" si="24"/>
        <v>32241.813128301845</v>
      </c>
      <c r="W31" s="53">
        <f t="shared" si="24"/>
        <v>31645.165492560849</v>
      </c>
      <c r="X31" s="53">
        <f t="shared" si="24"/>
        <v>31321.269897531853</v>
      </c>
      <c r="Y31" s="53">
        <f t="shared" si="24"/>
        <v>33291.25258847564</v>
      </c>
      <c r="Z31" s="53">
        <f t="shared" si="24"/>
        <v>35465.687128792997</v>
      </c>
      <c r="AA31" s="53">
        <f t="shared" si="24"/>
        <v>34965.782008255032</v>
      </c>
      <c r="AB31" s="53">
        <f t="shared" si="24"/>
        <v>34747.705831654675</v>
      </c>
      <c r="AC31" s="53">
        <f t="shared" si="24"/>
        <v>36801.780542882356</v>
      </c>
      <c r="AD31" s="53">
        <f t="shared" si="24"/>
        <v>39063.769526079508</v>
      </c>
      <c r="AE31" s="53">
        <f t="shared" si="24"/>
        <v>38666.261191779959</v>
      </c>
      <c r="AF31" s="53">
        <f t="shared" si="24"/>
        <v>38548.24706132838</v>
      </c>
      <c r="AG31" s="53">
        <f t="shared" si="24"/>
        <v>40693.886424498633</v>
      </c>
      <c r="AH31" s="53">
        <f t="shared" si="24"/>
        <v>43049.262567074184</v>
      </c>
      <c r="AI31" s="53">
        <f t="shared" si="24"/>
        <v>42760.005050096821</v>
      </c>
      <c r="AJ31" s="53">
        <f t="shared" si="24"/>
        <v>42747.871178810259</v>
      </c>
      <c r="AK31" s="53">
        <f t="shared" ref="AK31:BP31" si="25" xml:space="preserve"> AK$28</f>
        <v>44991.103169310038</v>
      </c>
      <c r="AL31" s="53">
        <f t="shared" si="25"/>
        <v>47416.292082418142</v>
      </c>
      <c r="AM31" s="53">
        <f t="shared" si="25"/>
        <v>47223.800079384964</v>
      </c>
      <c r="AN31" s="53">
        <f t="shared" si="25"/>
        <v>47288.615328348547</v>
      </c>
      <c r="AO31" s="53">
        <f t="shared" si="25"/>
        <v>49293.175307369151</v>
      </c>
      <c r="AP31" s="53">
        <f t="shared" si="25"/>
        <v>51441.536219762951</v>
      </c>
      <c r="AQ31" s="53">
        <f t="shared" si="25"/>
        <v>51316.546264522229</v>
      </c>
      <c r="AR31" s="53">
        <f t="shared" si="25"/>
        <v>51452.912133102574</v>
      </c>
      <c r="AS31" s="53">
        <f t="shared" si="25"/>
        <v>53515.593308131844</v>
      </c>
      <c r="AT31" s="53">
        <f t="shared" si="25"/>
        <v>55726.364375546364</v>
      </c>
      <c r="AU31" s="53">
        <f t="shared" si="25"/>
        <v>55677.197134349393</v>
      </c>
      <c r="AV31" s="53">
        <f t="shared" si="25"/>
        <v>55887.741647191659</v>
      </c>
      <c r="AW31" s="53">
        <f t="shared" si="25"/>
        <v>58018.261745423813</v>
      </c>
      <c r="AX31" s="53">
        <f t="shared" si="25"/>
        <v>60299.361421723101</v>
      </c>
      <c r="AY31" s="53">
        <f t="shared" si="25"/>
        <v>60333.761889572896</v>
      </c>
      <c r="AZ31" s="53">
        <f t="shared" si="25"/>
        <v>60626.0483883872</v>
      </c>
      <c r="BA31" s="53">
        <f t="shared" si="25"/>
        <v>60479.71485851024</v>
      </c>
      <c r="BB31" s="53">
        <f t="shared" si="25"/>
        <v>59609.577161129899</v>
      </c>
      <c r="BC31" s="53">
        <f t="shared" si="25"/>
        <v>57606.398543000374</v>
      </c>
      <c r="BD31" s="53">
        <f t="shared" si="25"/>
        <v>56612.296275563582</v>
      </c>
      <c r="BE31" s="53">
        <f t="shared" si="25"/>
        <v>56468.54211421885</v>
      </c>
      <c r="BF31" s="53">
        <f t="shared" si="25"/>
        <v>55597.780911638125</v>
      </c>
      <c r="BG31" s="53">
        <f t="shared" si="25"/>
        <v>53599.574289892655</v>
      </c>
      <c r="BH31" s="53">
        <f t="shared" si="25"/>
        <v>52612.108057801692</v>
      </c>
      <c r="BI31" s="53">
        <f t="shared" si="25"/>
        <v>52457.348162588729</v>
      </c>
      <c r="BJ31" s="53">
        <f t="shared" si="25"/>
        <v>51585.967011739369</v>
      </c>
      <c r="BK31" s="53">
        <f t="shared" si="25"/>
        <v>49592.707268386468</v>
      </c>
      <c r="BL31" s="53">
        <f t="shared" si="25"/>
        <v>48605.072514802276</v>
      </c>
      <c r="BM31" s="53">
        <f t="shared" si="25"/>
        <v>48446.131561709</v>
      </c>
      <c r="BN31" s="53">
        <f t="shared" si="25"/>
        <v>47574.134010993366</v>
      </c>
      <c r="BO31" s="53">
        <f t="shared" si="25"/>
        <v>45585.796145315398</v>
      </c>
      <c r="BP31" s="53">
        <f t="shared" si="25"/>
        <v>44597.991569386766</v>
      </c>
      <c r="BQ31" s="53">
        <f t="shared" ref="BQ31:CV31" si="26" xml:space="preserve"> BQ$28</f>
        <v>44434.890845661153</v>
      </c>
      <c r="BR31" s="53">
        <f t="shared" si="26"/>
        <v>43562.28043517936</v>
      </c>
      <c r="BS31" s="53">
        <f t="shared" si="26"/>
        <v>41578.83956299413</v>
      </c>
      <c r="BT31" s="53">
        <f t="shared" si="26"/>
        <v>40584.370818143972</v>
      </c>
      <c r="BU31" s="53">
        <f t="shared" si="26"/>
        <v>40423.624524010229</v>
      </c>
      <c r="BV31" s="53">
        <f t="shared" si="26"/>
        <v>39550.404785789884</v>
      </c>
      <c r="BW31" s="53">
        <f t="shared" si="26"/>
        <v>37571.836138712737</v>
      </c>
      <c r="BX31" s="53">
        <f t="shared" si="26"/>
        <v>36583.68786831366</v>
      </c>
      <c r="BY31" s="53">
        <f t="shared" si="26"/>
        <v>36412.331081285767</v>
      </c>
      <c r="BZ31" s="53">
        <f t="shared" si="26"/>
        <v>35538.505539514372</v>
      </c>
      <c r="CA31" s="53">
        <f t="shared" si="26"/>
        <v>33564.7844642208</v>
      </c>
      <c r="CB31" s="53">
        <f t="shared" si="26"/>
        <v>32576.462246351726</v>
      </c>
      <c r="CC31" s="53">
        <f t="shared" si="26"/>
        <v>32401.008976452467</v>
      </c>
      <c r="CD31" s="53">
        <f t="shared" si="26"/>
        <v>31526.581147712532</v>
      </c>
      <c r="CE31" s="53">
        <f t="shared" si="26"/>
        <v>29557.683105201198</v>
      </c>
      <c r="CF31" s="53">
        <f t="shared" si="26"/>
        <v>28569.185488294504</v>
      </c>
      <c r="CG31" s="53">
        <f t="shared" si="26"/>
        <v>28389.656642370348</v>
      </c>
      <c r="CH31" s="53">
        <f t="shared" si="26"/>
        <v>27514.630035877268</v>
      </c>
      <c r="CI31" s="53">
        <f t="shared" si="26"/>
        <v>25550.530600733378</v>
      </c>
      <c r="CJ31" s="53">
        <f t="shared" si="26"/>
        <v>24555.681850966375</v>
      </c>
      <c r="CK31" s="53">
        <f t="shared" si="26"/>
        <v>24378.272485244041</v>
      </c>
      <c r="CL31" s="53">
        <f t="shared" si="26"/>
        <v>23502.650603086877</v>
      </c>
      <c r="CM31" s="53">
        <f t="shared" si="26"/>
        <v>22932.422075505543</v>
      </c>
      <c r="CN31" s="53">
        <f t="shared" si="26"/>
        <v>22932.422075505543</v>
      </c>
      <c r="CO31" s="53">
        <f t="shared" si="26"/>
        <v>22932.422075505543</v>
      </c>
      <c r="CP31" s="53">
        <f t="shared" si="26"/>
        <v>22932.422075505543</v>
      </c>
      <c r="CQ31" s="53">
        <f t="shared" si="26"/>
        <v>22932.422075505543</v>
      </c>
      <c r="CR31" s="53">
        <f t="shared" si="26"/>
        <v>22932.422075505543</v>
      </c>
      <c r="CS31" s="53">
        <f t="shared" si="26"/>
        <v>22932.422075505543</v>
      </c>
      <c r="CT31" s="53">
        <f t="shared" si="26"/>
        <v>22932.422075505543</v>
      </c>
      <c r="CU31" s="53">
        <f t="shared" si="26"/>
        <v>22932.422075505543</v>
      </c>
      <c r="CV31" s="53">
        <f t="shared" si="26"/>
        <v>22932.422075505543</v>
      </c>
      <c r="CW31" s="53">
        <f t="shared" ref="CW31:EA31" si="27" xml:space="preserve"> CW$28</f>
        <v>22932.422075505543</v>
      </c>
      <c r="CX31" s="53">
        <f t="shared" si="27"/>
        <v>22932.422075505543</v>
      </c>
      <c r="CY31" s="53">
        <f t="shared" si="27"/>
        <v>22932.422075505543</v>
      </c>
      <c r="CZ31" s="53">
        <f t="shared" si="27"/>
        <v>22932.422075505543</v>
      </c>
      <c r="DA31" s="53">
        <f t="shared" si="27"/>
        <v>22932.422075505543</v>
      </c>
      <c r="DB31" s="53">
        <f t="shared" si="27"/>
        <v>22932.422075505543</v>
      </c>
      <c r="DC31" s="53">
        <f t="shared" si="27"/>
        <v>22932.422075505543</v>
      </c>
      <c r="DD31" s="53">
        <f t="shared" si="27"/>
        <v>22932.422075505543</v>
      </c>
      <c r="DE31" s="53">
        <f t="shared" si="27"/>
        <v>22932.422075505543</v>
      </c>
      <c r="DF31" s="53">
        <f t="shared" si="27"/>
        <v>22932.422075505543</v>
      </c>
      <c r="DG31" s="53">
        <f t="shared" si="27"/>
        <v>22932.422075505543</v>
      </c>
      <c r="DH31" s="53">
        <f t="shared" si="27"/>
        <v>411.03325441086713</v>
      </c>
      <c r="DI31" s="53">
        <f t="shared" si="27"/>
        <v>3.7755398807348683E-10</v>
      </c>
      <c r="DJ31" s="53">
        <f t="shared" si="27"/>
        <v>3.8316921825998031E-10</v>
      </c>
      <c r="DK31" s="53">
        <f t="shared" si="27"/>
        <v>3.8887054864266666E-10</v>
      </c>
      <c r="DL31" s="53">
        <f t="shared" si="27"/>
        <v>3.9453345701625229E-10</v>
      </c>
      <c r="DM31" s="53">
        <f t="shared" si="27"/>
        <v>4.0034517403765495E-10</v>
      </c>
      <c r="DN31" s="53">
        <f t="shared" si="27"/>
        <v>4.06309869075599E-10</v>
      </c>
      <c r="DO31" s="53">
        <f t="shared" si="27"/>
        <v>4.1236602277079154E-10</v>
      </c>
      <c r="DP31" s="53">
        <f t="shared" si="27"/>
        <v>4.184482003728047E-10</v>
      </c>
      <c r="DQ31" s="53">
        <f t="shared" si="27"/>
        <v>4.2462262433511505E-10</v>
      </c>
      <c r="DR31" s="53">
        <f t="shared" si="27"/>
        <v>4.3095957361095349E-10</v>
      </c>
      <c r="DS31" s="53">
        <f t="shared" si="27"/>
        <v>4.3739368944235477E-10</v>
      </c>
      <c r="DT31" s="53">
        <f t="shared" si="27"/>
        <v>4.4378444492793576E-10</v>
      </c>
      <c r="DU31" s="53">
        <f t="shared" si="27"/>
        <v>4.5034313526599892E-10</v>
      </c>
      <c r="DV31" s="53">
        <f t="shared" si="27"/>
        <v>4.5707446570944426E-10</v>
      </c>
      <c r="DW31" s="53">
        <f t="shared" si="27"/>
        <v>4.6390900988635576E-10</v>
      </c>
      <c r="DX31" s="53">
        <f t="shared" si="27"/>
        <v>4.7069749517859672E-10</v>
      </c>
      <c r="DY31" s="53">
        <f t="shared" si="27"/>
        <v>4.7766436677879492E-10</v>
      </c>
      <c r="DZ31" s="53">
        <f t="shared" si="27"/>
        <v>4.848146227721031E-10</v>
      </c>
      <c r="EA31" s="53">
        <f t="shared" si="27"/>
        <v>4.9207451602397535E-10</v>
      </c>
    </row>
    <row r="32" spans="1:131" x14ac:dyDescent="0.35">
      <c r="E32" s="7" t="s">
        <v>315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si="28"/>
        <v>45864.844151011086</v>
      </c>
      <c r="M32" s="7">
        <f t="shared" si="28"/>
        <v>49683.932354362565</v>
      </c>
      <c r="N32" s="7">
        <f t="shared" si="28"/>
        <v>53571.173621166417</v>
      </c>
      <c r="O32" s="7">
        <f t="shared" si="28"/>
        <v>52020.834324972042</v>
      </c>
      <c r="P32" s="7">
        <f t="shared" si="28"/>
        <v>51047.776805836642</v>
      </c>
      <c r="Q32" s="7">
        <f t="shared" si="28"/>
        <v>54672.360778428643</v>
      </c>
      <c r="R32" s="7">
        <f t="shared" si="28"/>
        <v>58703.617260412022</v>
      </c>
      <c r="S32" s="7">
        <f t="shared" si="28"/>
        <v>57326.913694027273</v>
      </c>
      <c r="T32" s="7">
        <f t="shared" si="28"/>
        <v>56523.009311365575</v>
      </c>
      <c r="U32" s="7">
        <f t="shared" si="28"/>
        <v>60298.593481871583</v>
      </c>
      <c r="V32" s="7">
        <f t="shared" si="28"/>
        <v>64483.626256603689</v>
      </c>
      <c r="W32" s="7">
        <f t="shared" si="28"/>
        <v>63290.330985121698</v>
      </c>
      <c r="X32" s="7">
        <f t="shared" si="28"/>
        <v>62642.539795063705</v>
      </c>
      <c r="Y32" s="7">
        <f t="shared" si="28"/>
        <v>66582.505176951279</v>
      </c>
      <c r="Z32" s="7">
        <f t="shared" si="28"/>
        <v>70931.374257585994</v>
      </c>
      <c r="AA32" s="7">
        <f t="shared" si="28"/>
        <v>69931.564016510063</v>
      </c>
      <c r="AB32" s="7">
        <f t="shared" si="28"/>
        <v>69495.411663309351</v>
      </c>
      <c r="AC32" s="7">
        <f t="shared" si="28"/>
        <v>73603.561085764712</v>
      </c>
      <c r="AD32" s="7">
        <f t="shared" si="28"/>
        <v>78127.539052159016</v>
      </c>
      <c r="AE32" s="7">
        <f t="shared" si="28"/>
        <v>77332.522383559917</v>
      </c>
      <c r="AF32" s="7">
        <f t="shared" si="28"/>
        <v>77096.494122656761</v>
      </c>
      <c r="AG32" s="7">
        <f t="shared" si="28"/>
        <v>81387.772848997265</v>
      </c>
      <c r="AH32" s="7">
        <f t="shared" si="28"/>
        <v>86098.525134148367</v>
      </c>
      <c r="AI32" s="7">
        <f t="shared" si="28"/>
        <v>85520.010100193642</v>
      </c>
      <c r="AJ32" s="7">
        <f t="shared" si="28"/>
        <v>85495.742357620518</v>
      </c>
      <c r="AK32" s="7">
        <f t="shared" si="28"/>
        <v>89982.206338620075</v>
      </c>
      <c r="AL32" s="7">
        <f t="shared" si="28"/>
        <v>94832.584164836284</v>
      </c>
      <c r="AM32" s="7">
        <f t="shared" si="28"/>
        <v>94447.600158769928</v>
      </c>
      <c r="AN32" s="7">
        <f t="shared" si="28"/>
        <v>94577.230656697095</v>
      </c>
      <c r="AO32" s="7">
        <f t="shared" si="28"/>
        <v>98586.350614738301</v>
      </c>
      <c r="AP32" s="7">
        <f t="shared" ref="AP32:BU32" si="29" xml:space="preserve"> $F30 * AP31</f>
        <v>102883.0724395259</v>
      </c>
      <c r="AQ32" s="7">
        <f t="shared" si="29"/>
        <v>102633.09252904446</v>
      </c>
      <c r="AR32" s="7">
        <f t="shared" si="29"/>
        <v>102905.82426620515</v>
      </c>
      <c r="AS32" s="7">
        <f t="shared" si="29"/>
        <v>107031.18661626369</v>
      </c>
      <c r="AT32" s="7">
        <f t="shared" si="29"/>
        <v>111452.72875109273</v>
      </c>
      <c r="AU32" s="7">
        <f t="shared" si="29"/>
        <v>111354.39426869879</v>
      </c>
      <c r="AV32" s="7">
        <f t="shared" si="29"/>
        <v>111775.48329438332</v>
      </c>
      <c r="AW32" s="7">
        <f t="shared" si="29"/>
        <v>116036.52349084763</v>
      </c>
      <c r="AX32" s="7">
        <f t="shared" si="29"/>
        <v>120598.7228434462</v>
      </c>
      <c r="AY32" s="7">
        <f t="shared" si="29"/>
        <v>120667.52377914579</v>
      </c>
      <c r="AZ32" s="7">
        <f t="shared" si="29"/>
        <v>121252.0967767744</v>
      </c>
      <c r="BA32" s="7">
        <f t="shared" si="29"/>
        <v>120959.42971702048</v>
      </c>
      <c r="BB32" s="7">
        <f t="shared" si="29"/>
        <v>119219.1543222598</v>
      </c>
      <c r="BC32" s="7">
        <f t="shared" si="29"/>
        <v>115212.79708600075</v>
      </c>
      <c r="BD32" s="7">
        <f t="shared" si="29"/>
        <v>113224.59255112716</v>
      </c>
      <c r="BE32" s="7">
        <f t="shared" si="29"/>
        <v>112937.0842284377</v>
      </c>
      <c r="BF32" s="7">
        <f t="shared" si="29"/>
        <v>111195.56182327625</v>
      </c>
      <c r="BG32" s="7">
        <f t="shared" si="29"/>
        <v>107199.14857978531</v>
      </c>
      <c r="BH32" s="7">
        <f t="shared" si="29"/>
        <v>105224.21611560338</v>
      </c>
      <c r="BI32" s="7">
        <f t="shared" si="29"/>
        <v>104914.69632517746</v>
      </c>
      <c r="BJ32" s="7">
        <f t="shared" si="29"/>
        <v>103171.93402347874</v>
      </c>
      <c r="BK32" s="7">
        <f t="shared" si="29"/>
        <v>99185.414536772936</v>
      </c>
      <c r="BL32" s="7">
        <f t="shared" si="29"/>
        <v>97210.145029604551</v>
      </c>
      <c r="BM32" s="7">
        <f t="shared" si="29"/>
        <v>96892.263123418001</v>
      </c>
      <c r="BN32" s="7">
        <f t="shared" si="29"/>
        <v>95148.268021986732</v>
      </c>
      <c r="BO32" s="7">
        <f t="shared" si="29"/>
        <v>91171.592290630797</v>
      </c>
      <c r="BP32" s="7">
        <f t="shared" si="29"/>
        <v>89195.983138773532</v>
      </c>
      <c r="BQ32" s="7">
        <f t="shared" si="29"/>
        <v>88869.781691322307</v>
      </c>
      <c r="BR32" s="7">
        <f t="shared" si="29"/>
        <v>87124.56087035872</v>
      </c>
      <c r="BS32" s="7">
        <f t="shared" si="29"/>
        <v>83157.679125988259</v>
      </c>
      <c r="BT32" s="7">
        <f t="shared" si="29"/>
        <v>81168.741636287945</v>
      </c>
      <c r="BU32" s="7">
        <f t="shared" si="29"/>
        <v>80847.249048020458</v>
      </c>
      <c r="BV32" s="7">
        <f t="shared" ref="BV32:DA32" si="30" xml:space="preserve"> $F30 * BV31</f>
        <v>79100.809571579768</v>
      </c>
      <c r="BW32" s="7">
        <f t="shared" si="30"/>
        <v>75143.672277425474</v>
      </c>
      <c r="BX32" s="7">
        <f t="shared" si="30"/>
        <v>73167.37573662732</v>
      </c>
      <c r="BY32" s="7">
        <f t="shared" si="30"/>
        <v>72824.662162571534</v>
      </c>
      <c r="BZ32" s="7">
        <f t="shared" si="30"/>
        <v>71077.011079028744</v>
      </c>
      <c r="CA32" s="7">
        <f t="shared" si="30"/>
        <v>67129.5689284416</v>
      </c>
      <c r="CB32" s="7">
        <f t="shared" si="30"/>
        <v>65152.924492703452</v>
      </c>
      <c r="CC32" s="7">
        <f t="shared" si="30"/>
        <v>64802.017952904935</v>
      </c>
      <c r="CD32" s="7">
        <f t="shared" si="30"/>
        <v>63053.162295425063</v>
      </c>
      <c r="CE32" s="7">
        <f t="shared" si="30"/>
        <v>59115.366210402397</v>
      </c>
      <c r="CF32" s="7">
        <f t="shared" si="30"/>
        <v>57138.370976589009</v>
      </c>
      <c r="CG32" s="7">
        <f t="shared" si="30"/>
        <v>56779.313284740696</v>
      </c>
      <c r="CH32" s="7">
        <f t="shared" si="30"/>
        <v>55029.260071754536</v>
      </c>
      <c r="CI32" s="7">
        <f t="shared" si="30"/>
        <v>51101.061201466757</v>
      </c>
      <c r="CJ32" s="7">
        <f t="shared" si="30"/>
        <v>49111.363701932751</v>
      </c>
      <c r="CK32" s="7">
        <f t="shared" si="30"/>
        <v>48756.544970488081</v>
      </c>
      <c r="CL32" s="7">
        <f t="shared" si="30"/>
        <v>47005.301206173754</v>
      </c>
      <c r="CM32" s="7">
        <f t="shared" si="30"/>
        <v>45864.844151011086</v>
      </c>
      <c r="CN32" s="7">
        <f t="shared" si="30"/>
        <v>45864.844151011086</v>
      </c>
      <c r="CO32" s="7">
        <f t="shared" si="30"/>
        <v>45864.844151011086</v>
      </c>
      <c r="CP32" s="7">
        <f t="shared" si="30"/>
        <v>45864.844151011086</v>
      </c>
      <c r="CQ32" s="7">
        <f t="shared" si="30"/>
        <v>45864.844151011086</v>
      </c>
      <c r="CR32" s="7">
        <f t="shared" si="30"/>
        <v>45864.844151011086</v>
      </c>
      <c r="CS32" s="7">
        <f t="shared" si="30"/>
        <v>45864.844151011086</v>
      </c>
      <c r="CT32" s="7">
        <f t="shared" si="30"/>
        <v>45864.844151011086</v>
      </c>
      <c r="CU32" s="7">
        <f t="shared" si="30"/>
        <v>45864.844151011086</v>
      </c>
      <c r="CV32" s="7">
        <f t="shared" si="30"/>
        <v>45864.844151011086</v>
      </c>
      <c r="CW32" s="7">
        <f t="shared" si="30"/>
        <v>45864.844151011086</v>
      </c>
      <c r="CX32" s="7">
        <f t="shared" si="30"/>
        <v>45864.844151011086</v>
      </c>
      <c r="CY32" s="7">
        <f t="shared" si="30"/>
        <v>45864.844151011086</v>
      </c>
      <c r="CZ32" s="7">
        <f t="shared" si="30"/>
        <v>45864.844151011086</v>
      </c>
      <c r="DA32" s="7">
        <f t="shared" si="30"/>
        <v>45864.844151011086</v>
      </c>
      <c r="DB32" s="7">
        <f t="shared" ref="DB32:EA32" si="31" xml:space="preserve"> $F30 * DB31</f>
        <v>45864.844151011086</v>
      </c>
      <c r="DC32" s="7">
        <f t="shared" si="31"/>
        <v>45864.844151011086</v>
      </c>
      <c r="DD32" s="7">
        <f t="shared" si="31"/>
        <v>45864.844151011086</v>
      </c>
      <c r="DE32" s="7">
        <f t="shared" si="31"/>
        <v>45864.844151011086</v>
      </c>
      <c r="DF32" s="7">
        <f t="shared" si="31"/>
        <v>45864.844151011086</v>
      </c>
      <c r="DG32" s="7">
        <f t="shared" si="31"/>
        <v>45864.844151011086</v>
      </c>
      <c r="DH32" s="7">
        <f t="shared" si="31"/>
        <v>822.06650882173426</v>
      </c>
      <c r="DI32" s="7">
        <f t="shared" si="31"/>
        <v>7.5510797614697367E-10</v>
      </c>
      <c r="DJ32" s="7">
        <f t="shared" si="31"/>
        <v>7.6633843651996063E-10</v>
      </c>
      <c r="DK32" s="7">
        <f t="shared" si="31"/>
        <v>7.7774109728533332E-10</v>
      </c>
      <c r="DL32" s="7">
        <f t="shared" si="31"/>
        <v>7.8906691403250459E-10</v>
      </c>
      <c r="DM32" s="7">
        <f t="shared" si="31"/>
        <v>8.0069034807530991E-10</v>
      </c>
      <c r="DN32" s="7">
        <f t="shared" si="31"/>
        <v>8.1261973815119799E-10</v>
      </c>
      <c r="DO32" s="7">
        <f t="shared" si="31"/>
        <v>8.2473204554158308E-10</v>
      </c>
      <c r="DP32" s="7">
        <f t="shared" si="31"/>
        <v>8.368964007456094E-10</v>
      </c>
      <c r="DQ32" s="7">
        <f t="shared" si="31"/>
        <v>8.4924524867023011E-10</v>
      </c>
      <c r="DR32" s="7">
        <f t="shared" si="31"/>
        <v>8.6191914722190698E-10</v>
      </c>
      <c r="DS32" s="7">
        <f t="shared" si="31"/>
        <v>8.7478737888470953E-10</v>
      </c>
      <c r="DT32" s="7">
        <f t="shared" si="31"/>
        <v>8.8756888985587152E-10</v>
      </c>
      <c r="DU32" s="7">
        <f t="shared" si="31"/>
        <v>9.0068627053199785E-10</v>
      </c>
      <c r="DV32" s="7">
        <f t="shared" si="31"/>
        <v>9.1414893141888853E-10</v>
      </c>
      <c r="DW32" s="7">
        <f t="shared" si="31"/>
        <v>9.2781801977271153E-10</v>
      </c>
      <c r="DX32" s="7">
        <f t="shared" si="31"/>
        <v>9.4139499035719343E-10</v>
      </c>
      <c r="DY32" s="7">
        <f t="shared" si="31"/>
        <v>9.5532873355758985E-10</v>
      </c>
      <c r="DZ32" s="7">
        <f t="shared" si="31"/>
        <v>9.696292455442062E-10</v>
      </c>
      <c r="EA32" s="7">
        <f t="shared" si="31"/>
        <v>9.841490320479507E-10</v>
      </c>
    </row>
    <row r="34" spans="1:131" x14ac:dyDescent="0.35">
      <c r="E34" s="7" t="s">
        <v>316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si="32"/>
        <v>45864.844151011086</v>
      </c>
      <c r="M35" s="53">
        <f t="shared" si="32"/>
        <v>49683.932354362565</v>
      </c>
      <c r="N35" s="53">
        <f t="shared" si="32"/>
        <v>53571.173621166417</v>
      </c>
      <c r="O35" s="53">
        <f t="shared" si="32"/>
        <v>52020.834324972042</v>
      </c>
      <c r="P35" s="53">
        <f t="shared" si="32"/>
        <v>51047.776805836642</v>
      </c>
      <c r="Q35" s="53">
        <f t="shared" si="32"/>
        <v>54672.360778428643</v>
      </c>
      <c r="R35" s="53">
        <f t="shared" si="32"/>
        <v>58703.617260412022</v>
      </c>
      <c r="S35" s="53">
        <f t="shared" si="32"/>
        <v>57326.913694027273</v>
      </c>
      <c r="T35" s="53">
        <f t="shared" si="32"/>
        <v>56523.009311365575</v>
      </c>
      <c r="U35" s="53">
        <f t="shared" si="32"/>
        <v>60298.593481871583</v>
      </c>
      <c r="V35" s="53">
        <f t="shared" si="32"/>
        <v>64483.626256603689</v>
      </c>
      <c r="W35" s="53">
        <f t="shared" si="32"/>
        <v>63290.330985121698</v>
      </c>
      <c r="X35" s="53">
        <f t="shared" si="32"/>
        <v>62642.539795063705</v>
      </c>
      <c r="Y35" s="53">
        <f t="shared" si="32"/>
        <v>66582.505176951279</v>
      </c>
      <c r="Z35" s="53">
        <f t="shared" si="32"/>
        <v>70931.374257585994</v>
      </c>
      <c r="AA35" s="53">
        <f t="shared" si="32"/>
        <v>69931.564016510063</v>
      </c>
      <c r="AB35" s="53">
        <f t="shared" si="32"/>
        <v>69495.411663309351</v>
      </c>
      <c r="AC35" s="53">
        <f t="shared" si="32"/>
        <v>73603.561085764712</v>
      </c>
      <c r="AD35" s="53">
        <f t="shared" si="32"/>
        <v>78127.539052159016</v>
      </c>
      <c r="AE35" s="53">
        <f t="shared" si="32"/>
        <v>77332.522383559917</v>
      </c>
      <c r="AF35" s="53">
        <f t="shared" si="32"/>
        <v>77096.494122656761</v>
      </c>
      <c r="AG35" s="53">
        <f t="shared" si="32"/>
        <v>81387.772848997265</v>
      </c>
      <c r="AH35" s="53">
        <f t="shared" si="32"/>
        <v>86098.525134148367</v>
      </c>
      <c r="AI35" s="53">
        <f t="shared" si="32"/>
        <v>85520.010100193642</v>
      </c>
      <c r="AJ35" s="53">
        <f t="shared" si="32"/>
        <v>85495.742357620518</v>
      </c>
      <c r="AK35" s="53">
        <f t="shared" ref="AK35:BP35" si="33" xml:space="preserve"> AK$32</f>
        <v>89982.206338620075</v>
      </c>
      <c r="AL35" s="53">
        <f t="shared" si="33"/>
        <v>94832.584164836284</v>
      </c>
      <c r="AM35" s="53">
        <f t="shared" si="33"/>
        <v>94447.600158769928</v>
      </c>
      <c r="AN35" s="53">
        <f t="shared" si="33"/>
        <v>94577.230656697095</v>
      </c>
      <c r="AO35" s="53">
        <f t="shared" si="33"/>
        <v>98586.350614738301</v>
      </c>
      <c r="AP35" s="53">
        <f t="shared" si="33"/>
        <v>102883.0724395259</v>
      </c>
      <c r="AQ35" s="53">
        <f t="shared" si="33"/>
        <v>102633.09252904446</v>
      </c>
      <c r="AR35" s="53">
        <f t="shared" si="33"/>
        <v>102905.82426620515</v>
      </c>
      <c r="AS35" s="53">
        <f t="shared" si="33"/>
        <v>107031.18661626369</v>
      </c>
      <c r="AT35" s="53">
        <f t="shared" si="33"/>
        <v>111452.72875109273</v>
      </c>
      <c r="AU35" s="53">
        <f t="shared" si="33"/>
        <v>111354.39426869879</v>
      </c>
      <c r="AV35" s="53">
        <f t="shared" si="33"/>
        <v>111775.48329438332</v>
      </c>
      <c r="AW35" s="53">
        <f t="shared" si="33"/>
        <v>116036.52349084763</v>
      </c>
      <c r="AX35" s="53">
        <f t="shared" si="33"/>
        <v>120598.7228434462</v>
      </c>
      <c r="AY35" s="53">
        <f t="shared" si="33"/>
        <v>120667.52377914579</v>
      </c>
      <c r="AZ35" s="53">
        <f t="shared" si="33"/>
        <v>121252.0967767744</v>
      </c>
      <c r="BA35" s="53">
        <f t="shared" si="33"/>
        <v>120959.42971702048</v>
      </c>
      <c r="BB35" s="53">
        <f t="shared" si="33"/>
        <v>119219.1543222598</v>
      </c>
      <c r="BC35" s="53">
        <f t="shared" si="33"/>
        <v>115212.79708600075</v>
      </c>
      <c r="BD35" s="53">
        <f t="shared" si="33"/>
        <v>113224.59255112716</v>
      </c>
      <c r="BE35" s="53">
        <f t="shared" si="33"/>
        <v>112937.0842284377</v>
      </c>
      <c r="BF35" s="53">
        <f t="shared" si="33"/>
        <v>111195.56182327625</v>
      </c>
      <c r="BG35" s="53">
        <f t="shared" si="33"/>
        <v>107199.14857978531</v>
      </c>
      <c r="BH35" s="53">
        <f t="shared" si="33"/>
        <v>105224.21611560338</v>
      </c>
      <c r="BI35" s="53">
        <f t="shared" si="33"/>
        <v>104914.69632517746</v>
      </c>
      <c r="BJ35" s="53">
        <f t="shared" si="33"/>
        <v>103171.93402347874</v>
      </c>
      <c r="BK35" s="53">
        <f t="shared" si="33"/>
        <v>99185.414536772936</v>
      </c>
      <c r="BL35" s="53">
        <f t="shared" si="33"/>
        <v>97210.145029604551</v>
      </c>
      <c r="BM35" s="53">
        <f t="shared" si="33"/>
        <v>96892.263123418001</v>
      </c>
      <c r="BN35" s="53">
        <f t="shared" si="33"/>
        <v>95148.268021986732</v>
      </c>
      <c r="BO35" s="53">
        <f t="shared" si="33"/>
        <v>91171.592290630797</v>
      </c>
      <c r="BP35" s="53">
        <f t="shared" si="33"/>
        <v>89195.983138773532</v>
      </c>
      <c r="BQ35" s="53">
        <f t="shared" ref="BQ35:CV35" si="34" xml:space="preserve"> BQ$32</f>
        <v>88869.781691322307</v>
      </c>
      <c r="BR35" s="53">
        <f t="shared" si="34"/>
        <v>87124.56087035872</v>
      </c>
      <c r="BS35" s="53">
        <f t="shared" si="34"/>
        <v>83157.679125988259</v>
      </c>
      <c r="BT35" s="53">
        <f t="shared" si="34"/>
        <v>81168.741636287945</v>
      </c>
      <c r="BU35" s="53">
        <f t="shared" si="34"/>
        <v>80847.249048020458</v>
      </c>
      <c r="BV35" s="53">
        <f t="shared" si="34"/>
        <v>79100.809571579768</v>
      </c>
      <c r="BW35" s="53">
        <f t="shared" si="34"/>
        <v>75143.672277425474</v>
      </c>
      <c r="BX35" s="53">
        <f t="shared" si="34"/>
        <v>73167.37573662732</v>
      </c>
      <c r="BY35" s="53">
        <f t="shared" si="34"/>
        <v>72824.662162571534</v>
      </c>
      <c r="BZ35" s="53">
        <f t="shared" si="34"/>
        <v>71077.011079028744</v>
      </c>
      <c r="CA35" s="53">
        <f t="shared" si="34"/>
        <v>67129.5689284416</v>
      </c>
      <c r="CB35" s="53">
        <f t="shared" si="34"/>
        <v>65152.924492703452</v>
      </c>
      <c r="CC35" s="53">
        <f t="shared" si="34"/>
        <v>64802.017952904935</v>
      </c>
      <c r="CD35" s="53">
        <f t="shared" si="34"/>
        <v>63053.162295425063</v>
      </c>
      <c r="CE35" s="53">
        <f t="shared" si="34"/>
        <v>59115.366210402397</v>
      </c>
      <c r="CF35" s="53">
        <f t="shared" si="34"/>
        <v>57138.370976589009</v>
      </c>
      <c r="CG35" s="53">
        <f t="shared" si="34"/>
        <v>56779.313284740696</v>
      </c>
      <c r="CH35" s="53">
        <f t="shared" si="34"/>
        <v>55029.260071754536</v>
      </c>
      <c r="CI35" s="53">
        <f t="shared" si="34"/>
        <v>51101.061201466757</v>
      </c>
      <c r="CJ35" s="53">
        <f t="shared" si="34"/>
        <v>49111.363701932751</v>
      </c>
      <c r="CK35" s="53">
        <f t="shared" si="34"/>
        <v>48756.544970488081</v>
      </c>
      <c r="CL35" s="53">
        <f t="shared" si="34"/>
        <v>47005.301206173754</v>
      </c>
      <c r="CM35" s="53">
        <f t="shared" si="34"/>
        <v>45864.844151011086</v>
      </c>
      <c r="CN35" s="53">
        <f t="shared" si="34"/>
        <v>45864.844151011086</v>
      </c>
      <c r="CO35" s="53">
        <f t="shared" si="34"/>
        <v>45864.844151011086</v>
      </c>
      <c r="CP35" s="53">
        <f t="shared" si="34"/>
        <v>45864.844151011086</v>
      </c>
      <c r="CQ35" s="53">
        <f t="shared" si="34"/>
        <v>45864.844151011086</v>
      </c>
      <c r="CR35" s="53">
        <f t="shared" si="34"/>
        <v>45864.844151011086</v>
      </c>
      <c r="CS35" s="53">
        <f t="shared" si="34"/>
        <v>45864.844151011086</v>
      </c>
      <c r="CT35" s="53">
        <f t="shared" si="34"/>
        <v>45864.844151011086</v>
      </c>
      <c r="CU35" s="53">
        <f t="shared" si="34"/>
        <v>45864.844151011086</v>
      </c>
      <c r="CV35" s="53">
        <f t="shared" si="34"/>
        <v>45864.844151011086</v>
      </c>
      <c r="CW35" s="53">
        <f t="shared" ref="CW35:EA35" si="35" xml:space="preserve"> CW$32</f>
        <v>45864.844151011086</v>
      </c>
      <c r="CX35" s="53">
        <f t="shared" si="35"/>
        <v>45864.844151011086</v>
      </c>
      <c r="CY35" s="53">
        <f t="shared" si="35"/>
        <v>45864.844151011086</v>
      </c>
      <c r="CZ35" s="53">
        <f t="shared" si="35"/>
        <v>45864.844151011086</v>
      </c>
      <c r="DA35" s="53">
        <f t="shared" si="35"/>
        <v>45864.844151011086</v>
      </c>
      <c r="DB35" s="53">
        <f t="shared" si="35"/>
        <v>45864.844151011086</v>
      </c>
      <c r="DC35" s="53">
        <f t="shared" si="35"/>
        <v>45864.844151011086</v>
      </c>
      <c r="DD35" s="53">
        <f t="shared" si="35"/>
        <v>45864.844151011086</v>
      </c>
      <c r="DE35" s="53">
        <f t="shared" si="35"/>
        <v>45864.844151011086</v>
      </c>
      <c r="DF35" s="53">
        <f t="shared" si="35"/>
        <v>45864.844151011086</v>
      </c>
      <c r="DG35" s="53">
        <f t="shared" si="35"/>
        <v>45864.844151011086</v>
      </c>
      <c r="DH35" s="53">
        <f t="shared" si="35"/>
        <v>822.06650882173426</v>
      </c>
      <c r="DI35" s="53">
        <f t="shared" si="35"/>
        <v>7.5510797614697367E-10</v>
      </c>
      <c r="DJ35" s="53">
        <f t="shared" si="35"/>
        <v>7.6633843651996063E-10</v>
      </c>
      <c r="DK35" s="53">
        <f t="shared" si="35"/>
        <v>7.7774109728533332E-10</v>
      </c>
      <c r="DL35" s="53">
        <f t="shared" si="35"/>
        <v>7.8906691403250459E-10</v>
      </c>
      <c r="DM35" s="53">
        <f t="shared" si="35"/>
        <v>8.0069034807530991E-10</v>
      </c>
      <c r="DN35" s="53">
        <f t="shared" si="35"/>
        <v>8.1261973815119799E-10</v>
      </c>
      <c r="DO35" s="53">
        <f t="shared" si="35"/>
        <v>8.2473204554158308E-10</v>
      </c>
      <c r="DP35" s="53">
        <f t="shared" si="35"/>
        <v>8.368964007456094E-10</v>
      </c>
      <c r="DQ35" s="53">
        <f t="shared" si="35"/>
        <v>8.4924524867023011E-10</v>
      </c>
      <c r="DR35" s="53">
        <f t="shared" si="35"/>
        <v>8.6191914722190698E-10</v>
      </c>
      <c r="DS35" s="53">
        <f t="shared" si="35"/>
        <v>8.7478737888470953E-10</v>
      </c>
      <c r="DT35" s="53">
        <f t="shared" si="35"/>
        <v>8.8756888985587152E-10</v>
      </c>
      <c r="DU35" s="53">
        <f t="shared" si="35"/>
        <v>9.0068627053199785E-10</v>
      </c>
      <c r="DV35" s="53">
        <f t="shared" si="35"/>
        <v>9.1414893141888853E-10</v>
      </c>
      <c r="DW35" s="53">
        <f t="shared" si="35"/>
        <v>9.2781801977271153E-10</v>
      </c>
      <c r="DX35" s="53">
        <f t="shared" si="35"/>
        <v>9.4139499035719343E-10</v>
      </c>
      <c r="DY35" s="53">
        <f t="shared" si="35"/>
        <v>9.5532873355758985E-10</v>
      </c>
      <c r="DZ35" s="53">
        <f t="shared" si="35"/>
        <v>9.696292455442062E-10</v>
      </c>
      <c r="EA35" s="53">
        <f t="shared" si="35"/>
        <v>9.841490320479507E-10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xml:space="preserve"> Debt!M$90</f>
        <v>77067.577924494457</v>
      </c>
      <c r="N36" s="158">
        <f xml:space="preserve"> Debt!N$90</f>
        <v>75748.610745895639</v>
      </c>
      <c r="O36" s="158">
        <f xml:space="preserve"> Debt!O$90</f>
        <v>72941.285132351579</v>
      </c>
      <c r="P36" s="158">
        <f xml:space="preserve"> Debt!P$90</f>
        <v>71662.148379293882</v>
      </c>
      <c r="Q36" s="158">
        <f xml:space="preserve"> Debt!Q$90</f>
        <v>71162.988617836905</v>
      </c>
      <c r="R36" s="158">
        <f xml:space="preserve"> Debt!R$90</f>
        <v>69243.361494983619</v>
      </c>
      <c r="S36" s="158">
        <f xml:space="preserve"> Debt!S$90</f>
        <v>66363.368681976761</v>
      </c>
      <c r="T36" s="158">
        <f xml:space="preserve"> Debt!T$90</f>
        <v>65002.643853352369</v>
      </c>
      <c r="U36" s="158">
        <f xml:space="preserve"> Debt!U$90</f>
        <v>64418.75107659604</v>
      </c>
      <c r="V36" s="158">
        <f xml:space="preserve"> Debt!V$90</f>
        <v>62419.202100836061</v>
      </c>
      <c r="W36" s="158">
        <f xml:space="preserve"> Debt!W$90</f>
        <v>59461.66520377266</v>
      </c>
      <c r="X36" s="158">
        <f xml:space="preserve"> Debt!X$90</f>
        <v>58014.439685524594</v>
      </c>
      <c r="Y36" s="158">
        <f xml:space="preserve"> Debt!Y$90</f>
        <v>57344.930697174423</v>
      </c>
      <c r="Z36" s="158">
        <f xml:space="preserve"> Debt!Z$90</f>
        <v>55266.193979589807</v>
      </c>
      <c r="AA36" s="158">
        <f xml:space="preserve"> Debt!AA$90</f>
        <v>52226.086635412576</v>
      </c>
      <c r="AB36" s="158">
        <f xml:space="preserve"> Debt!AB$90</f>
        <v>50687.295852981093</v>
      </c>
      <c r="AC36" s="158">
        <f xml:space="preserve"> Debt!AC$90</f>
        <v>49919.211319231254</v>
      </c>
      <c r="AD36" s="158">
        <f xml:space="preserve"> Debt!AD$90</f>
        <v>47744.603273029446</v>
      </c>
      <c r="AE36" s="158">
        <f xml:space="preserve"> Debt!AE$90</f>
        <v>44616.292824862758</v>
      </c>
      <c r="AF36" s="158">
        <f xml:space="preserve"> Debt!AF$90</f>
        <v>42980.25642435933</v>
      </c>
      <c r="AG36" s="158">
        <f xml:space="preserve"> Debt!AG$90</f>
        <v>42111.950488832168</v>
      </c>
      <c r="AH36" s="158">
        <f xml:space="preserve"> Debt!AH$90</f>
        <v>39841.422893793679</v>
      </c>
      <c r="AI36" s="158">
        <f xml:space="preserve"> Debt!AI$90</f>
        <v>36619.080247931444</v>
      </c>
      <c r="AJ36" s="158">
        <f xml:space="preserve"> Debt!AJ$90</f>
        <v>34879.918238627914</v>
      </c>
      <c r="AK36" s="158">
        <f xml:space="preserve"> Debt!AK$90</f>
        <v>33905.571657431617</v>
      </c>
      <c r="AL36" s="158">
        <f xml:space="preserve"> Debt!AL$90</f>
        <v>31533.118618600369</v>
      </c>
      <c r="AM36" s="158">
        <f xml:space="preserve"> Debt!AM$90</f>
        <v>28240.321776629095</v>
      </c>
      <c r="AN36" s="158">
        <f xml:space="preserve"> Debt!AN$90</f>
        <v>26409.493624722771</v>
      </c>
      <c r="AO36" s="158">
        <f xml:space="preserve"> Debt!AO$90</f>
        <v>25350.930410511977</v>
      </c>
      <c r="AP36" s="158">
        <f xml:space="preserve"> Debt!AP$90</f>
        <v>23219.94460938769</v>
      </c>
      <c r="AQ36" s="158">
        <f xml:space="preserve"> Debt!AQ$90</f>
        <v>20203.337945453692</v>
      </c>
      <c r="AR36" s="158">
        <f xml:space="preserve"> Debt!AR$90</f>
        <v>18310.081401635191</v>
      </c>
      <c r="AS36" s="158">
        <f xml:space="preserve"> Debt!AS$90</f>
        <v>17186.911087875716</v>
      </c>
      <c r="AT36" s="158">
        <f xml:space="preserve"> Debt!AT$90</f>
        <v>14986.409067534403</v>
      </c>
      <c r="AU36" s="158">
        <f xml:space="preserve"> Debt!AU$90</f>
        <v>11906.758019173776</v>
      </c>
      <c r="AV36" s="158">
        <f xml:space="preserve"> Debt!AV$90</f>
        <v>9942.7268227072145</v>
      </c>
      <c r="AW36" s="158">
        <f xml:space="preserve"> Debt!AW$90</f>
        <v>8745.2141934930587</v>
      </c>
      <c r="AX36" s="158">
        <f xml:space="preserve"> Debt!AX$90</f>
        <v>6472.6060684411932</v>
      </c>
      <c r="AY36" s="158">
        <f xml:space="preserve"> Debt!AY$90</f>
        <v>3321.9957656477136</v>
      </c>
      <c r="AZ36" s="158">
        <f xml:space="preserve"> Debt!AZ$90</f>
        <v>1279.4194472799213</v>
      </c>
      <c r="BA36" s="158">
        <f xml:space="preserve"> Debt!BA$90</f>
        <v>-1.4574652595911175E-10</v>
      </c>
      <c r="BB36" s="158">
        <f xml:space="preserve"> Debt!BB$90</f>
        <v>-1.4795701493615827E-10</v>
      </c>
      <c r="BC36" s="158">
        <f xml:space="preserve"> Debt!BC$90</f>
        <v>-1.5022568916517935E-10</v>
      </c>
      <c r="BD36" s="158">
        <f xml:space="preserve"> Debt!BD$90</f>
        <v>-1.5252914973237877E-10</v>
      </c>
      <c r="BE36" s="158">
        <f xml:space="preserve"> Debt!BE$90</f>
        <v>-1.5484250850331984E-10</v>
      </c>
      <c r="BF36" s="158">
        <f xml:space="preserve"> Debt!BF$90</f>
        <v>-1.5719095321562019E-10</v>
      </c>
      <c r="BG36" s="158">
        <f xml:space="preserve"> Debt!BG$90</f>
        <v>-1.596012144982597E-10</v>
      </c>
      <c r="BH36" s="158">
        <f xml:space="preserve"> Debt!BH$90</f>
        <v>-1.6204843312056635E-10</v>
      </c>
      <c r="BI36" s="158">
        <f xml:space="preserve"> Debt!BI$90</f>
        <v>-1.6447915961737485E-10</v>
      </c>
      <c r="BJ36" s="158">
        <f xml:space="preserve"> Debt!BJ$90</f>
        <v>-1.6697376020490504E-10</v>
      </c>
      <c r="BK36" s="158">
        <f xml:space="preserve"> Debt!BK$90</f>
        <v>-1.695340245280469E-10</v>
      </c>
      <c r="BL36" s="158">
        <f xml:space="preserve"> Debt!BL$90</f>
        <v>-1.7213354623747696E-10</v>
      </c>
      <c r="BM36" s="158">
        <f xml:space="preserve"> Debt!BM$90</f>
        <v>-1.7471554943103911E-10</v>
      </c>
      <c r="BN36" s="158">
        <f xml:space="preserve"> Debt!BN$90</f>
        <v>-1.7736540193074322E-10</v>
      </c>
      <c r="BO36" s="158">
        <f xml:space="preserve"> Debt!BO$90</f>
        <v>-1.8008500476034794E-10</v>
      </c>
      <c r="BP36" s="158">
        <f xml:space="preserve"> Debt!BP$90</f>
        <v>-1.8284630816667328E-10</v>
      </c>
      <c r="BQ36" s="158">
        <f xml:space="preserve"> Debt!BQ$90</f>
        <v>-1.8558900278917338E-10</v>
      </c>
      <c r="BR36" s="158">
        <f xml:space="preserve"> Debt!BR$90</f>
        <v>-1.8840376933147584E-10</v>
      </c>
      <c r="BS36" s="158">
        <f xml:space="preserve"> Debt!BS$90</f>
        <v>-1.9129262712789181E-10</v>
      </c>
      <c r="BT36" s="158">
        <f xml:space="preserve"> Debt!BT$90</f>
        <v>-1.9422578074385282E-10</v>
      </c>
      <c r="BU36" s="158">
        <f xml:space="preserve"> Debt!BU$90</f>
        <v>-1.9717153841846793E-10</v>
      </c>
      <c r="BV36" s="158">
        <f xml:space="preserve"> Debt!BV$90</f>
        <v>-2.001619734178147E-10</v>
      </c>
      <c r="BW36" s="158">
        <f xml:space="preserve"> Debt!BW$90</f>
        <v>-2.0323112367688785E-10</v>
      </c>
      <c r="BX36" s="158">
        <f xml:space="preserve"> Debt!BX$90</f>
        <v>-2.0634733423993347E-10</v>
      </c>
      <c r="BY36" s="158">
        <f xml:space="preserve"> Debt!BY$90</f>
        <v>-2.0944254425353248E-10</v>
      </c>
      <c r="BZ36" s="158">
        <f xml:space="preserve"> Debt!BZ$90</f>
        <v>-2.126190895080444E-10</v>
      </c>
      <c r="CA36" s="158">
        <f xml:space="preserve"> Debt!CA$90</f>
        <v>-2.1587924888050108E-10</v>
      </c>
      <c r="CB36" s="158">
        <f xml:space="preserve"> Debt!CB$90</f>
        <v>-2.1918939736333542E-10</v>
      </c>
      <c r="CC36" s="158">
        <f xml:space="preserve"> Debt!CC$90</f>
        <v>-2.2247723832378544E-10</v>
      </c>
      <c r="CD36" s="158">
        <f xml:space="preserve"> Debt!CD$90</f>
        <v>-2.2585147643836284E-10</v>
      </c>
      <c r="CE36" s="158">
        <f xml:space="preserve"> Debt!CE$90</f>
        <v>-2.2931453241041775E-10</v>
      </c>
      <c r="CF36" s="158">
        <f xml:space="preserve"> Debt!CF$90</f>
        <v>-2.3283068857404416E-10</v>
      </c>
      <c r="CG36" s="158">
        <f xml:space="preserve"> Debt!CG$90</f>
        <v>-2.3632314890265485E-10</v>
      </c>
      <c r="CH36" s="158">
        <f xml:space="preserve"> Debt!CH$90</f>
        <v>-2.3990738332767845E-10</v>
      </c>
      <c r="CI36" s="158">
        <f xml:space="preserve"> Debt!CI$90</f>
        <v>-2.4358596320536952E-10</v>
      </c>
      <c r="CJ36" s="158">
        <f xml:space="preserve"> Debt!CJ$90</f>
        <v>-2.4732094797451853E-10</v>
      </c>
      <c r="CK36" s="158">
        <f xml:space="preserve"> Debt!CK$90</f>
        <v>-2.5107198235213204E-10</v>
      </c>
      <c r="CL36" s="158">
        <f xml:space="preserve"> Debt!CL$90</f>
        <v>-2.5487990741780607E-10</v>
      </c>
      <c r="CM36" s="158">
        <f xml:space="preserve"> Debt!CM$90</f>
        <v>-2.5878806599821241E-10</v>
      </c>
      <c r="CN36" s="158">
        <f xml:space="preserve"> Debt!CN$90</f>
        <v>-2.6275614967685165E-10</v>
      </c>
      <c r="CO36" s="158">
        <f xml:space="preserve"> Debt!CO$90</f>
        <v>-2.6669749192200441E-10</v>
      </c>
      <c r="CP36" s="158">
        <f xml:space="preserve"> Debt!CP$90</f>
        <v>-2.707424038828215E-10</v>
      </c>
      <c r="CQ36" s="158">
        <f xml:space="preserve"> Debt!CQ$90</f>
        <v>-2.7489378740902475E-10</v>
      </c>
      <c r="CR36" s="158">
        <f xml:space="preserve"> Debt!CR$90</f>
        <v>-2.7910882548262982E-10</v>
      </c>
      <c r="CS36" s="158">
        <f xml:space="preserve"> Debt!CS$90</f>
        <v>-2.8329545786486929E-10</v>
      </c>
      <c r="CT36" s="158">
        <f xml:space="preserve"> Debt!CT$90</f>
        <v>-2.8759210564248649E-10</v>
      </c>
      <c r="CU36" s="158">
        <f xml:space="preserve"> Debt!CU$90</f>
        <v>-2.9200185126233794E-10</v>
      </c>
      <c r="CV36" s="158">
        <f xml:space="preserve"> Debt!CV$90</f>
        <v>-2.9647921298169379E-10</v>
      </c>
      <c r="CW36" s="158">
        <f xml:space="preserve"> Debt!CW$90</f>
        <v>-3.0092640117641922E-10</v>
      </c>
      <c r="CX36" s="158">
        <f xml:space="preserve"> Debt!CX$90</f>
        <v>-3.0549045159426158E-10</v>
      </c>
      <c r="CY36" s="158">
        <f xml:space="preserve"> Debt!CY$90</f>
        <v>-3.101746385187069E-10</v>
      </c>
      <c r="CZ36" s="158">
        <f xml:space="preserve"> Debt!CZ$90</f>
        <v>-3.1493064964266042E-10</v>
      </c>
      <c r="DA36" s="158">
        <f xml:space="preserve"> Debt!DA$90</f>
        <v>-3.1970709782890745E-10</v>
      </c>
      <c r="DB36" s="158">
        <f xml:space="preserve"> Debt!DB$90</f>
        <v>-3.2455598881264586E-10</v>
      </c>
      <c r="DC36" s="158">
        <f xml:space="preserve"> Debt!DC$90</f>
        <v>-3.2953251397443975E-10</v>
      </c>
      <c r="DD36" s="158">
        <f xml:space="preserve"> Debt!DD$90</f>
        <v>-3.3458534585538114E-10</v>
      </c>
      <c r="DE36" s="158">
        <f xml:space="preserve"> Debt!DE$90</f>
        <v>-3.3960412604321188E-10</v>
      </c>
      <c r="DF36" s="158">
        <f xml:space="preserve"> Debt!DF$90</f>
        <v>-3.4475478862153392E-10</v>
      </c>
      <c r="DG36" s="158">
        <f xml:space="preserve"> Debt!DG$90</f>
        <v>-3.5004102871373079E-10</v>
      </c>
      <c r="DH36" s="158">
        <f xml:space="preserve"> Debt!DH$90</f>
        <v>-3.5540832448734132E-10</v>
      </c>
      <c r="DI36" s="158">
        <f xml:space="preserve"> Debt!DI$90</f>
        <v>-3.6073944935465144E-10</v>
      </c>
      <c r="DJ36" s="158">
        <f xml:space="preserve"> Debt!DJ$90</f>
        <v>-3.6621066433653031E-10</v>
      </c>
      <c r="DK36" s="158">
        <f xml:space="preserve"> Debt!DK$90</f>
        <v>-3.7182589452302379E-10</v>
      </c>
      <c r="DL36" s="158">
        <f xml:space="preserve"> Debt!DL$90</f>
        <v>-3.7752722490571013E-10</v>
      </c>
      <c r="DM36" s="158">
        <f xml:space="preserve"> Debt!DM$90</f>
        <v>-3.8319013327929577E-10</v>
      </c>
      <c r="DN36" s="158">
        <f xml:space="preserve"> Debt!DN$90</f>
        <v>-3.8900185030069842E-10</v>
      </c>
      <c r="DO36" s="158">
        <f xml:space="preserve"> Debt!DO$90</f>
        <v>-3.9496654533864247E-10</v>
      </c>
      <c r="DP36" s="158">
        <f xml:space="preserve"> Debt!DP$90</f>
        <v>-4.0102269903383501E-10</v>
      </c>
      <c r="DQ36" s="158">
        <f xml:space="preserve"> Debt!DQ$90</f>
        <v>-4.0710487663584817E-10</v>
      </c>
      <c r="DR36" s="158">
        <f xml:space="preserve"> Debt!DR$90</f>
        <v>-4.1327930059815852E-10</v>
      </c>
      <c r="DS36" s="158">
        <f xml:space="preserve"> Debt!DS$90</f>
        <v>-4.1961624987399696E-10</v>
      </c>
      <c r="DT36" s="158">
        <f xml:space="preserve"> Debt!DT$90</f>
        <v>-4.2605036570539824E-10</v>
      </c>
      <c r="DU36" s="158">
        <f xml:space="preserve"> Debt!DU$90</f>
        <v>-4.3244112119097923E-10</v>
      </c>
      <c r="DV36" s="158">
        <f xml:space="preserve"> Debt!DV$90</f>
        <v>-4.389998115290424E-10</v>
      </c>
      <c r="DW36" s="158">
        <f xml:space="preserve"> Debt!DW$90</f>
        <v>-4.4573114197248774E-10</v>
      </c>
      <c r="DX36" s="158">
        <f xml:space="preserve"> Debt!DX$90</f>
        <v>-4.5256568614939923E-10</v>
      </c>
      <c r="DY36" s="158">
        <f xml:space="preserve"> Debt!DY$90</f>
        <v>-4.5935417144164024E-10</v>
      </c>
      <c r="DZ36" s="158">
        <f xml:space="preserve"> Debt!DZ$90</f>
        <v>-4.663210430418385E-10</v>
      </c>
      <c r="EA36" s="158">
        <f xml:space="preserve"> Debt!EA$90</f>
        <v>-4.7347129903514667E-10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317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si="36"/>
        <v>0.64468008068243021</v>
      </c>
      <c r="N38" s="254">
        <f t="shared" si="36"/>
        <v>0.70722318328549827</v>
      </c>
      <c r="O38" s="254">
        <f t="shared" si="36"/>
        <v>0.7131877952325697</v>
      </c>
      <c r="P38" s="254">
        <f t="shared" si="36"/>
        <v>0.71233947014329846</v>
      </c>
      <c r="Q38" s="254">
        <f t="shared" si="36"/>
        <v>0.76826959969364039</v>
      </c>
      <c r="R38" s="254">
        <f t="shared" si="36"/>
        <v>0.84778693571462216</v>
      </c>
      <c r="S38" s="254">
        <f t="shared" si="36"/>
        <v>0.8638336906727333</v>
      </c>
      <c r="T38" s="254">
        <f t="shared" si="36"/>
        <v>0.86954939000455012</v>
      </c>
      <c r="U38" s="254">
        <f t="shared" si="36"/>
        <v>0.93604102026403069</v>
      </c>
      <c r="V38" s="254">
        <f t="shared" si="36"/>
        <v>1</v>
      </c>
      <c r="W38" s="254">
        <f t="shared" si="36"/>
        <v>1</v>
      </c>
      <c r="X38" s="254">
        <f t="shared" si="36"/>
        <v>1</v>
      </c>
      <c r="Y38" s="254">
        <f t="shared" si="36"/>
        <v>1</v>
      </c>
      <c r="Z38" s="254">
        <f t="shared" si="36"/>
        <v>1</v>
      </c>
      <c r="AA38" s="254">
        <f t="shared" si="36"/>
        <v>1</v>
      </c>
      <c r="AB38" s="254">
        <f t="shared" si="36"/>
        <v>1</v>
      </c>
      <c r="AC38" s="254">
        <f t="shared" si="36"/>
        <v>1</v>
      </c>
      <c r="AD38" s="254">
        <f t="shared" si="36"/>
        <v>1</v>
      </c>
      <c r="AE38" s="254">
        <f t="shared" si="36"/>
        <v>1</v>
      </c>
      <c r="AF38" s="254">
        <f t="shared" si="36"/>
        <v>1</v>
      </c>
      <c r="AG38" s="254">
        <f t="shared" si="36"/>
        <v>1</v>
      </c>
      <c r="AH38" s="254">
        <f t="shared" si="36"/>
        <v>1</v>
      </c>
      <c r="AI38" s="254">
        <f t="shared" si="36"/>
        <v>1</v>
      </c>
      <c r="AJ38" s="254">
        <f t="shared" si="36"/>
        <v>1</v>
      </c>
      <c r="AK38" s="254">
        <f t="shared" si="36"/>
        <v>1</v>
      </c>
      <c r="AL38" s="254">
        <f t="shared" si="36"/>
        <v>1</v>
      </c>
      <c r="AM38" s="254">
        <f t="shared" si="36"/>
        <v>1</v>
      </c>
      <c r="AN38" s="254">
        <f t="shared" si="36"/>
        <v>1</v>
      </c>
      <c r="AO38" s="254">
        <f t="shared" si="36"/>
        <v>1</v>
      </c>
      <c r="AP38" s="254">
        <f t="shared" ref="AP38:BU38" si="37" xml:space="preserve"> IF(AP37 = 1, MIN($F34, (AP35 / AP36)), 0)</f>
        <v>1</v>
      </c>
      <c r="AQ38" s="254">
        <f t="shared" si="37"/>
        <v>1</v>
      </c>
      <c r="AR38" s="254">
        <f t="shared" si="37"/>
        <v>1</v>
      </c>
      <c r="AS38" s="254">
        <f t="shared" si="37"/>
        <v>1</v>
      </c>
      <c r="AT38" s="254">
        <f t="shared" si="37"/>
        <v>1</v>
      </c>
      <c r="AU38" s="254">
        <f t="shared" si="37"/>
        <v>1</v>
      </c>
      <c r="AV38" s="254">
        <f t="shared" si="37"/>
        <v>1</v>
      </c>
      <c r="AW38" s="254">
        <f t="shared" si="37"/>
        <v>1</v>
      </c>
      <c r="AX38" s="254">
        <f t="shared" si="37"/>
        <v>1</v>
      </c>
      <c r="AY38" s="254">
        <f t="shared" si="37"/>
        <v>1</v>
      </c>
      <c r="AZ38" s="254">
        <f t="shared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xml:space="preserve"> Debt!H$81</f>
        <v>25094.10344449769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xml:space="preserve"> Debt!M$81</f>
        <v>1168.8582651881661</v>
      </c>
      <c r="N40" s="158">
        <f xml:space="preserve"> Debt!N$81</f>
        <v>1161.4786981037334</v>
      </c>
      <c r="O40" s="158">
        <f xml:space="preserve"> Debt!O$81</f>
        <v>1118.4330386960578</v>
      </c>
      <c r="P40" s="158">
        <f xml:space="preserve"> Debt!P$81</f>
        <v>1074.9322256894084</v>
      </c>
      <c r="Q40" s="158">
        <f xml:space="preserve"> Debt!Q$81</f>
        <v>1079.3053273705266</v>
      </c>
      <c r="R40" s="158">
        <f xml:space="preserve"> Debt!R$81</f>
        <v>1061.7315429230823</v>
      </c>
      <c r="S40" s="158">
        <f xml:space="preserve"> Debt!S$81</f>
        <v>1017.5716531236438</v>
      </c>
      <c r="T40" s="158">
        <f xml:space="preserve"> Debt!T$81</f>
        <v>975.03965780028557</v>
      </c>
      <c r="U40" s="158">
        <f xml:space="preserve"> Debt!U$81</f>
        <v>977.01772466170678</v>
      </c>
      <c r="V40" s="158">
        <f xml:space="preserve"> Debt!V$81</f>
        <v>957.09443221281981</v>
      </c>
      <c r="W40" s="158">
        <f xml:space="preserve"> Debt!W$81</f>
        <v>911.74553312451428</v>
      </c>
      <c r="X40" s="158">
        <f xml:space="preserve"> Debt!X$81</f>
        <v>879.88566856378975</v>
      </c>
      <c r="Y40" s="158">
        <f xml:space="preserve"> Debt!Y$81</f>
        <v>869.73144890714548</v>
      </c>
      <c r="Z40" s="158">
        <f xml:space="preserve"> Debt!Z$81</f>
        <v>847.41497435371048</v>
      </c>
      <c r="AA40" s="158">
        <f xml:space="preserve"> Debt!AA$81</f>
        <v>800.79999507632624</v>
      </c>
      <c r="AB40" s="158">
        <f xml:space="preserve"> Debt!AB$81</f>
        <v>760.30943779471647</v>
      </c>
      <c r="AC40" s="158">
        <f xml:space="preserve"> Debt!AC$81</f>
        <v>757.10803834167416</v>
      </c>
      <c r="AD40" s="158">
        <f xml:space="preserve"> Debt!AD$81</f>
        <v>732.08391685311835</v>
      </c>
      <c r="AE40" s="158">
        <f xml:space="preserve"> Debt!AE$81</f>
        <v>684.11648998122905</v>
      </c>
      <c r="AF40" s="158">
        <f xml:space="preserve"> Debt!AF$81</f>
        <v>644.70384636538995</v>
      </c>
      <c r="AG40" s="158">
        <f xml:space="preserve"> Debt!AG$81</f>
        <v>638.69791574728799</v>
      </c>
      <c r="AH40" s="158">
        <f xml:space="preserve"> Debt!AH$81</f>
        <v>610.9018177048365</v>
      </c>
      <c r="AI40" s="158">
        <f xml:space="preserve"> Debt!AI$81</f>
        <v>561.49256380161557</v>
      </c>
      <c r="AJ40" s="158">
        <f xml:space="preserve"> Debt!AJ$81</f>
        <v>523.1987735794188</v>
      </c>
      <c r="AK40" s="158">
        <f xml:space="preserve"> Debt!AK$81</f>
        <v>514.23450347104631</v>
      </c>
      <c r="AL40" s="158">
        <f xml:space="preserve"> Debt!AL$81</f>
        <v>483.50781881853908</v>
      </c>
      <c r="AM40" s="158">
        <f xml:space="preserve"> Debt!AM$81</f>
        <v>433.01826724164619</v>
      </c>
      <c r="AN40" s="158">
        <f xml:space="preserve"> Debt!AN$81</f>
        <v>400.54398664162875</v>
      </c>
      <c r="AO40" s="158">
        <f xml:space="preserve"> Debt!AO$81</f>
        <v>384.48911122609837</v>
      </c>
      <c r="AP40" s="158">
        <f xml:space="preserve"> Debt!AP$81</f>
        <v>356.03915067727797</v>
      </c>
      <c r="AQ40" s="158">
        <f xml:space="preserve"> Debt!AQ$81</f>
        <v>309.78451516362333</v>
      </c>
      <c r="AR40" s="158">
        <f xml:space="preserve"> Debt!AR$81</f>
        <v>274.6512210245279</v>
      </c>
      <c r="AS40" s="158">
        <f xml:space="preserve"> Debt!AS$81</f>
        <v>260.66815149944841</v>
      </c>
      <c r="AT40" s="158">
        <f xml:space="preserve"> Debt!AT$81</f>
        <v>229.79160570219423</v>
      </c>
      <c r="AU40" s="158">
        <f xml:space="preserve"> Debt!AU$81</f>
        <v>182.57028962733128</v>
      </c>
      <c r="AV40" s="158">
        <f xml:space="preserve"> Debt!AV$81</f>
        <v>149.14090234060822</v>
      </c>
      <c r="AW40" s="158">
        <f xml:space="preserve"> Debt!AW$81</f>
        <v>132.63574860131141</v>
      </c>
      <c r="AX40" s="158">
        <f xml:space="preserve"> Debt!AX$81</f>
        <v>99.246626382764973</v>
      </c>
      <c r="AY40" s="158">
        <f xml:space="preserve"> Debt!AY$81</f>
        <v>50.937268406598285</v>
      </c>
      <c r="AZ40" s="158">
        <f xml:space="preserve"> Debt!AZ$81</f>
        <v>19.191291709198822</v>
      </c>
      <c r="BA40" s="158">
        <f xml:space="preserve"> Debt!BA$81</f>
        <v>-2.2104889770465285E-12</v>
      </c>
      <c r="BB40" s="158">
        <f xml:space="preserve"> Debt!BB$81</f>
        <v>-2.2686742290210937E-12</v>
      </c>
      <c r="BC40" s="158">
        <f xml:space="preserve"> Debt!BC$81</f>
        <v>-2.3034605671994173E-12</v>
      </c>
      <c r="BD40" s="158">
        <f xml:space="preserve"> Debt!BD$81</f>
        <v>-2.3133587709410783E-12</v>
      </c>
      <c r="BE40" s="158">
        <f xml:space="preserve"> Debt!BE$81</f>
        <v>-2.3484447123003513E-12</v>
      </c>
      <c r="BF40" s="158">
        <f xml:space="preserve"> Debt!BF$81</f>
        <v>-2.41026128263951E-12</v>
      </c>
      <c r="BG40" s="158">
        <f xml:space="preserve"> Debt!BG$81</f>
        <v>-2.4472186223066492E-12</v>
      </c>
      <c r="BH40" s="158">
        <f xml:space="preserve"> Debt!BH$81</f>
        <v>-2.4307264968084953E-12</v>
      </c>
      <c r="BI40" s="158">
        <f xml:space="preserve"> Debt!BI$81</f>
        <v>-2.4946005875301855E-12</v>
      </c>
      <c r="BJ40" s="158">
        <f xml:space="preserve"> Debt!BJ$81</f>
        <v>-2.5602643231418776E-12</v>
      </c>
      <c r="BK40" s="158">
        <f xml:space="preserve"> Debt!BK$81</f>
        <v>-2.5995217094300528E-12</v>
      </c>
      <c r="BL40" s="158">
        <f xml:space="preserve"> Debt!BL$81</f>
        <v>-2.5820031935621546E-12</v>
      </c>
      <c r="BM40" s="158">
        <f xml:space="preserve"> Debt!BM$81</f>
        <v>-2.6498524997040934E-12</v>
      </c>
      <c r="BN40" s="158">
        <f xml:space="preserve"> Debt!BN$81</f>
        <v>-2.7196028296047297E-12</v>
      </c>
      <c r="BO40" s="158">
        <f xml:space="preserve"> Debt!BO$81</f>
        <v>-2.7613034063253357E-12</v>
      </c>
      <c r="BP40" s="158">
        <f xml:space="preserve"> Debt!BP$81</f>
        <v>-2.7426946225000996E-12</v>
      </c>
      <c r="BQ40" s="158">
        <f xml:space="preserve"> Debt!BQ$81</f>
        <v>-2.8147665423024634E-12</v>
      </c>
      <c r="BR40" s="158">
        <f xml:space="preserve"> Debt!BR$81</f>
        <v>-2.8888577964159635E-12</v>
      </c>
      <c r="BS40" s="158">
        <f xml:space="preserve"> Debt!BS$81</f>
        <v>-2.933153615961008E-12</v>
      </c>
      <c r="BT40" s="158">
        <f xml:space="preserve"> Debt!BT$81</f>
        <v>-2.9457576746151013E-12</v>
      </c>
      <c r="BU40" s="158">
        <f xml:space="preserve"> Debt!BU$81</f>
        <v>-2.9904349993467639E-12</v>
      </c>
      <c r="BV40" s="158">
        <f xml:space="preserve"> Debt!BV$81</f>
        <v>-3.0691502590731594E-12</v>
      </c>
      <c r="BW40" s="158">
        <f xml:space="preserve"> Debt!BW$81</f>
        <v>-3.1162105630456145E-12</v>
      </c>
      <c r="BX40" s="158">
        <f xml:space="preserve"> Debt!BX$81</f>
        <v>-3.0952100135990024E-12</v>
      </c>
      <c r="BY40" s="158">
        <f xml:space="preserve"> Debt!BY$81</f>
        <v>-3.1765452545119099E-12</v>
      </c>
      <c r="BZ40" s="158">
        <f xml:space="preserve"> Debt!BZ$81</f>
        <v>-3.2601593724566815E-12</v>
      </c>
      <c r="CA40" s="158">
        <f xml:space="preserve"> Debt!CA$81</f>
        <v>-3.3101484828343503E-12</v>
      </c>
      <c r="CB40" s="158">
        <f xml:space="preserve"> Debt!CB$81</f>
        <v>-3.2878409604500316E-12</v>
      </c>
      <c r="CC40" s="158">
        <f xml:space="preserve"> Debt!CC$81</f>
        <v>-3.3742381145774129E-12</v>
      </c>
      <c r="CD40" s="158">
        <f xml:space="preserve"> Debt!CD$81</f>
        <v>-3.4630559720548974E-12</v>
      </c>
      <c r="CE40" s="158">
        <f xml:space="preserve"> Debt!CE$81</f>
        <v>-3.516156163626406E-12</v>
      </c>
      <c r="CF40" s="158">
        <f xml:space="preserve"> Debt!CF$81</f>
        <v>-3.4924603286106628E-12</v>
      </c>
      <c r="CG40" s="158">
        <f xml:space="preserve"> Debt!CG$81</f>
        <v>-3.584234425023599E-12</v>
      </c>
      <c r="CH40" s="158">
        <f xml:space="preserve"> Debt!CH$81</f>
        <v>-3.6785798776910704E-12</v>
      </c>
      <c r="CI40" s="158">
        <f xml:space="preserve"> Debt!CI$81</f>
        <v>-3.734984769149E-12</v>
      </c>
      <c r="CJ40" s="158">
        <f xml:space="preserve"> Debt!CJ$81</f>
        <v>-3.7510343776135314E-12</v>
      </c>
      <c r="CK40" s="158">
        <f xml:space="preserve"> Debt!CK$81</f>
        <v>-3.8079250656740034E-12</v>
      </c>
      <c r="CL40" s="158">
        <f xml:space="preserve"> Debt!CL$81</f>
        <v>-3.9081585804063606E-12</v>
      </c>
      <c r="CM40" s="158">
        <f xml:space="preserve"> Debt!CM$81</f>
        <v>-3.9680836786392577E-12</v>
      </c>
      <c r="CN40" s="158">
        <f xml:space="preserve"> Debt!CN$81</f>
        <v>-3.9413422451527749E-12</v>
      </c>
      <c r="CO40" s="158">
        <f xml:space="preserve"> Debt!CO$81</f>
        <v>-4.0449119608170674E-12</v>
      </c>
      <c r="CP40" s="158">
        <f xml:space="preserve"> Debt!CP$81</f>
        <v>-4.1513835262032639E-12</v>
      </c>
      <c r="CQ40" s="158">
        <f xml:space="preserve"> Debt!CQ$81</f>
        <v>-4.2150380736050466E-12</v>
      </c>
      <c r="CR40" s="158">
        <f xml:space="preserve"> Debt!CR$81</f>
        <v>-4.1866323822394476E-12</v>
      </c>
      <c r="CS40" s="158">
        <f xml:space="preserve"> Debt!CS$81</f>
        <v>-4.2966477776171851E-12</v>
      </c>
      <c r="CT40" s="158">
        <f xml:space="preserve"> Debt!CT$81</f>
        <v>-4.40974561985146E-12</v>
      </c>
      <c r="CU40" s="158">
        <f xml:space="preserve"> Debt!CU$81</f>
        <v>-4.4773617193558494E-12</v>
      </c>
      <c r="CV40" s="158">
        <f xml:space="preserve"> Debt!CV$81</f>
        <v>-4.4471881947254072E-12</v>
      </c>
      <c r="CW40" s="158">
        <f xml:space="preserve"> Debt!CW$81</f>
        <v>-4.5640504178423589E-12</v>
      </c>
      <c r="CX40" s="158">
        <f xml:space="preserve"> Debt!CX$81</f>
        <v>-4.684186924445345E-12</v>
      </c>
      <c r="CY40" s="158">
        <f xml:space="preserve"> Debt!CY$81</f>
        <v>-4.7560111239535062E-12</v>
      </c>
      <c r="CZ40" s="158">
        <f xml:space="preserve"> Debt!CZ$81</f>
        <v>-4.7764481862470173E-12</v>
      </c>
      <c r="DA40" s="158">
        <f xml:space="preserve"> Debt!DA$81</f>
        <v>-4.8488909837384306E-12</v>
      </c>
      <c r="DB40" s="158">
        <f xml:space="preserve"> Debt!DB$81</f>
        <v>-4.976525161793904E-12</v>
      </c>
      <c r="DC40" s="158">
        <f xml:space="preserve"> Debt!DC$81</f>
        <v>-5.05283188094141E-12</v>
      </c>
      <c r="DD40" s="158">
        <f xml:space="preserve"> Debt!DD$81</f>
        <v>-5.0187801878307178E-12</v>
      </c>
      <c r="DE40" s="158">
        <f xml:space="preserve"> Debt!DE$81</f>
        <v>-5.1506625783220471E-12</v>
      </c>
      <c r="DF40" s="158">
        <f xml:space="preserve"> Debt!DF$81</f>
        <v>-5.2862400921968543E-12</v>
      </c>
      <c r="DG40" s="158">
        <f xml:space="preserve"> Debt!DG$81</f>
        <v>-5.3672957736105397E-12</v>
      </c>
      <c r="DH40" s="158">
        <f xml:space="preserve"> Debt!DH$81</f>
        <v>-5.3311248673101203E-12</v>
      </c>
      <c r="DI40" s="158">
        <f xml:space="preserve"> Debt!DI$81</f>
        <v>-5.4712149818788809E-12</v>
      </c>
      <c r="DJ40" s="158">
        <f xml:space="preserve"> Debt!DJ$81</f>
        <v>-5.6152301864934656E-12</v>
      </c>
      <c r="DK40" s="158">
        <f xml:space="preserve"> Debt!DK$81</f>
        <v>-5.7013303826863659E-12</v>
      </c>
      <c r="DL40" s="158">
        <f xml:space="preserve"> Debt!DL$81</f>
        <v>-5.662908373585652E-12</v>
      </c>
      <c r="DM40" s="158">
        <f xml:space="preserve"> Debt!DM$81</f>
        <v>-5.8117170214026534E-12</v>
      </c>
      <c r="DN40" s="158">
        <f xml:space="preserve"> Debt!DN$81</f>
        <v>-5.9646950379440435E-12</v>
      </c>
      <c r="DO40" s="158">
        <f xml:space="preserve"> Debt!DO$81</f>
        <v>-6.0561536951925191E-12</v>
      </c>
      <c r="DP40" s="158">
        <f xml:space="preserve"> Debt!DP$81</f>
        <v>-6.0821776020131654E-12</v>
      </c>
      <c r="DQ40" s="158">
        <f xml:space="preserve"> Debt!DQ$81</f>
        <v>-6.1744239623103645E-12</v>
      </c>
      <c r="DR40" s="158">
        <f xml:space="preserve"> Debt!DR$81</f>
        <v>-6.3369492758384315E-12</v>
      </c>
      <c r="DS40" s="158">
        <f xml:space="preserve"> Debt!DS$81</f>
        <v>-6.4341158314012875E-12</v>
      </c>
      <c r="DT40" s="158">
        <f xml:space="preserve"> Debt!DT$81</f>
        <v>-6.3907554855809744E-12</v>
      </c>
      <c r="DU40" s="158">
        <f xml:space="preserve"> Debt!DU$81</f>
        <v>-6.5586903380631856E-12</v>
      </c>
      <c r="DV40" s="158">
        <f xml:space="preserve"> Debt!DV$81</f>
        <v>-6.7313304434453178E-12</v>
      </c>
      <c r="DW40" s="158">
        <f xml:space="preserve"> Debt!DW$81</f>
        <v>-6.8345441769114796E-12</v>
      </c>
      <c r="DX40" s="158">
        <f xml:space="preserve"> Debt!DX$81</f>
        <v>-6.7884852922409889E-12</v>
      </c>
      <c r="DY40" s="158">
        <f xml:space="preserve"> Debt!DY$81</f>
        <v>-6.9668716001982114E-12</v>
      </c>
      <c r="DZ40" s="158">
        <f xml:space="preserve"> Debt!DZ$81</f>
        <v>-7.1502559933081912E-12</v>
      </c>
      <c r="EA40" s="158">
        <f xml:space="preserve"> Debt!EA$81</f>
        <v>-7.2598932518722505E-12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si="40"/>
        <v>0.64468008068243021</v>
      </c>
      <c r="N41" s="254">
        <f t="shared" si="40"/>
        <v>0.70722318328549827</v>
      </c>
      <c r="O41" s="254">
        <f t="shared" si="40"/>
        <v>0.7131877952325697</v>
      </c>
      <c r="P41" s="254">
        <f t="shared" si="40"/>
        <v>0.71233947014329846</v>
      </c>
      <c r="Q41" s="254">
        <f t="shared" si="40"/>
        <v>0.76826959969364039</v>
      </c>
      <c r="R41" s="254">
        <f t="shared" si="40"/>
        <v>0.84778693571462216</v>
      </c>
      <c r="S41" s="254">
        <f t="shared" si="40"/>
        <v>0.8638336906727333</v>
      </c>
      <c r="T41" s="254">
        <f t="shared" si="40"/>
        <v>0.86954939000455012</v>
      </c>
      <c r="U41" s="254">
        <f t="shared" si="40"/>
        <v>0.93604102026403069</v>
      </c>
      <c r="V41" s="254">
        <f t="shared" si="40"/>
        <v>1</v>
      </c>
      <c r="W41" s="254">
        <f t="shared" si="40"/>
        <v>1</v>
      </c>
      <c r="X41" s="254">
        <f t="shared" si="40"/>
        <v>1</v>
      </c>
      <c r="Y41" s="254">
        <f t="shared" si="40"/>
        <v>1</v>
      </c>
      <c r="Z41" s="254">
        <f t="shared" si="40"/>
        <v>1</v>
      </c>
      <c r="AA41" s="254">
        <f t="shared" si="40"/>
        <v>1</v>
      </c>
      <c r="AB41" s="254">
        <f t="shared" si="40"/>
        <v>1</v>
      </c>
      <c r="AC41" s="254">
        <f t="shared" si="40"/>
        <v>1</v>
      </c>
      <c r="AD41" s="254">
        <f t="shared" si="40"/>
        <v>1</v>
      </c>
      <c r="AE41" s="254">
        <f t="shared" si="40"/>
        <v>1</v>
      </c>
      <c r="AF41" s="254">
        <f t="shared" si="40"/>
        <v>1</v>
      </c>
      <c r="AG41" s="254">
        <f t="shared" si="40"/>
        <v>1</v>
      </c>
      <c r="AH41" s="254">
        <f t="shared" si="40"/>
        <v>1</v>
      </c>
      <c r="AI41" s="254">
        <f t="shared" si="40"/>
        <v>1</v>
      </c>
      <c r="AJ41" s="254">
        <f t="shared" si="40"/>
        <v>1</v>
      </c>
      <c r="AK41" s="254">
        <f t="shared" ref="AK41:BP41" si="41" xml:space="preserve"> AK$38</f>
        <v>1</v>
      </c>
      <c r="AL41" s="254">
        <f t="shared" si="41"/>
        <v>1</v>
      </c>
      <c r="AM41" s="254">
        <f t="shared" si="41"/>
        <v>1</v>
      </c>
      <c r="AN41" s="254">
        <f t="shared" si="41"/>
        <v>1</v>
      </c>
      <c r="AO41" s="254">
        <f t="shared" si="41"/>
        <v>1</v>
      </c>
      <c r="AP41" s="254">
        <f t="shared" si="41"/>
        <v>1</v>
      </c>
      <c r="AQ41" s="254">
        <f t="shared" si="41"/>
        <v>1</v>
      </c>
      <c r="AR41" s="254">
        <f t="shared" si="41"/>
        <v>1</v>
      </c>
      <c r="AS41" s="254">
        <f t="shared" si="41"/>
        <v>1</v>
      </c>
      <c r="AT41" s="254">
        <f t="shared" si="41"/>
        <v>1</v>
      </c>
      <c r="AU41" s="254">
        <f t="shared" si="41"/>
        <v>1</v>
      </c>
      <c r="AV41" s="254">
        <f t="shared" si="41"/>
        <v>1</v>
      </c>
      <c r="AW41" s="254">
        <f t="shared" si="41"/>
        <v>1</v>
      </c>
      <c r="AX41" s="254">
        <f t="shared" si="41"/>
        <v>1</v>
      </c>
      <c r="AY41" s="254">
        <f t="shared" si="41"/>
        <v>1</v>
      </c>
      <c r="AZ41" s="254">
        <f t="shared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318</v>
      </c>
      <c r="F42" s="21"/>
      <c r="G42" s="21" t="str">
        <f xml:space="preserve"> SMU</f>
        <v>$ 000s</v>
      </c>
      <c r="H42" s="21">
        <f xml:space="preserve"> SUM(J42:EA42)</f>
        <v>22968.775146164044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si="44"/>
        <v>753.53964070783229</v>
      </c>
      <c r="N42" s="21">
        <f t="shared" si="44"/>
        <v>821.42466219121854</v>
      </c>
      <c r="O42" s="21">
        <f t="shared" si="44"/>
        <v>797.65279298290477</v>
      </c>
      <c r="P42" s="21">
        <f t="shared" si="44"/>
        <v>765.71665208754962</v>
      </c>
      <c r="Q42" s="21">
        <f t="shared" si="44"/>
        <v>829.19747180616798</v>
      </c>
      <c r="R42" s="21">
        <f t="shared" si="44"/>
        <v>900.1221313263178</v>
      </c>
      <c r="S42" s="21">
        <f t="shared" si="44"/>
        <v>879.01267664175157</v>
      </c>
      <c r="T42" s="21">
        <f t="shared" si="44"/>
        <v>847.8451396704836</v>
      </c>
      <c r="U42" s="21">
        <f t="shared" si="44"/>
        <v>914.52866780838588</v>
      </c>
      <c r="V42" s="21">
        <f t="shared" si="44"/>
        <v>957.09443221281981</v>
      </c>
      <c r="W42" s="21">
        <f t="shared" si="44"/>
        <v>911.74553312451428</v>
      </c>
      <c r="X42" s="21">
        <f t="shared" si="44"/>
        <v>879.88566856378975</v>
      </c>
      <c r="Y42" s="21">
        <f t="shared" si="44"/>
        <v>869.73144890714548</v>
      </c>
      <c r="Z42" s="21">
        <f t="shared" si="44"/>
        <v>847.41497435371048</v>
      </c>
      <c r="AA42" s="21">
        <f t="shared" si="44"/>
        <v>800.79999507632624</v>
      </c>
      <c r="AB42" s="21">
        <f t="shared" si="44"/>
        <v>760.30943779471647</v>
      </c>
      <c r="AC42" s="21">
        <f t="shared" si="44"/>
        <v>757.10803834167416</v>
      </c>
      <c r="AD42" s="21">
        <f t="shared" si="44"/>
        <v>732.08391685311835</v>
      </c>
      <c r="AE42" s="21">
        <f t="shared" si="44"/>
        <v>684.11648998122905</v>
      </c>
      <c r="AF42" s="21">
        <f t="shared" si="44"/>
        <v>644.70384636538995</v>
      </c>
      <c r="AG42" s="21">
        <f t="shared" si="44"/>
        <v>638.69791574728799</v>
      </c>
      <c r="AH42" s="21">
        <f t="shared" si="44"/>
        <v>610.9018177048365</v>
      </c>
      <c r="AI42" s="21">
        <f t="shared" si="44"/>
        <v>561.49256380161557</v>
      </c>
      <c r="AJ42" s="21">
        <f t="shared" si="44"/>
        <v>523.1987735794188</v>
      </c>
      <c r="AK42" s="21">
        <f t="shared" si="44"/>
        <v>514.23450347104631</v>
      </c>
      <c r="AL42" s="21">
        <f t="shared" si="44"/>
        <v>483.50781881853908</v>
      </c>
      <c r="AM42" s="21">
        <f t="shared" si="44"/>
        <v>433.01826724164619</v>
      </c>
      <c r="AN42" s="21">
        <f t="shared" si="44"/>
        <v>400.54398664162875</v>
      </c>
      <c r="AO42" s="21">
        <f t="shared" si="44"/>
        <v>384.48911122609837</v>
      </c>
      <c r="AP42" s="21">
        <f t="shared" ref="AP42:BU42" si="45" xml:space="preserve"> AP40 * AP41</f>
        <v>356.03915067727797</v>
      </c>
      <c r="AQ42" s="21">
        <f t="shared" si="45"/>
        <v>309.78451516362333</v>
      </c>
      <c r="AR42" s="21">
        <f t="shared" si="45"/>
        <v>274.6512210245279</v>
      </c>
      <c r="AS42" s="21">
        <f t="shared" si="45"/>
        <v>260.66815149944841</v>
      </c>
      <c r="AT42" s="21">
        <f t="shared" si="45"/>
        <v>229.79160570219423</v>
      </c>
      <c r="AU42" s="21">
        <f t="shared" si="45"/>
        <v>182.57028962733128</v>
      </c>
      <c r="AV42" s="21">
        <f t="shared" si="45"/>
        <v>149.14090234060822</v>
      </c>
      <c r="AW42" s="21">
        <f t="shared" si="45"/>
        <v>132.63574860131141</v>
      </c>
      <c r="AX42" s="21">
        <f t="shared" si="45"/>
        <v>99.246626382764973</v>
      </c>
      <c r="AY42" s="21">
        <f t="shared" si="45"/>
        <v>50.937268406598285</v>
      </c>
      <c r="AZ42" s="21">
        <f t="shared" si="45"/>
        <v>19.191291709198822</v>
      </c>
      <c r="BA42" s="21">
        <f t="shared" si="45"/>
        <v>0</v>
      </c>
      <c r="BB42" s="21">
        <f t="shared" si="45"/>
        <v>0</v>
      </c>
      <c r="BC42" s="21">
        <f t="shared" si="45"/>
        <v>0</v>
      </c>
      <c r="BD42" s="21">
        <f t="shared" si="45"/>
        <v>0</v>
      </c>
      <c r="BE42" s="21">
        <f t="shared" si="45"/>
        <v>0</v>
      </c>
      <c r="BF42" s="21">
        <f t="shared" si="45"/>
        <v>0</v>
      </c>
      <c r="BG42" s="21">
        <f t="shared" si="45"/>
        <v>0</v>
      </c>
      <c r="BH42" s="21">
        <f t="shared" si="45"/>
        <v>0</v>
      </c>
      <c r="BI42" s="21">
        <f t="shared" si="45"/>
        <v>0</v>
      </c>
      <c r="BJ42" s="21">
        <f t="shared" si="45"/>
        <v>0</v>
      </c>
      <c r="BK42" s="21">
        <f t="shared" si="45"/>
        <v>0</v>
      </c>
      <c r="BL42" s="21">
        <f t="shared" si="45"/>
        <v>0</v>
      </c>
      <c r="BM42" s="21">
        <f t="shared" si="45"/>
        <v>0</v>
      </c>
      <c r="BN42" s="21">
        <f t="shared" si="45"/>
        <v>0</v>
      </c>
      <c r="BO42" s="21">
        <f t="shared" si="45"/>
        <v>0</v>
      </c>
      <c r="BP42" s="21">
        <f t="shared" si="45"/>
        <v>0</v>
      </c>
      <c r="BQ42" s="21">
        <f t="shared" si="45"/>
        <v>0</v>
      </c>
      <c r="BR42" s="21">
        <f t="shared" si="45"/>
        <v>0</v>
      </c>
      <c r="BS42" s="21">
        <f t="shared" si="45"/>
        <v>0</v>
      </c>
      <c r="BT42" s="21">
        <f t="shared" si="45"/>
        <v>0</v>
      </c>
      <c r="BU42" s="21">
        <f t="shared" si="45"/>
        <v>0</v>
      </c>
      <c r="BV42" s="21">
        <f t="shared" ref="BV42:DA42" si="46" xml:space="preserve"> BV40 * BV41</f>
        <v>0</v>
      </c>
      <c r="BW42" s="21">
        <f t="shared" si="46"/>
        <v>0</v>
      </c>
      <c r="BX42" s="21">
        <f t="shared" si="46"/>
        <v>0</v>
      </c>
      <c r="BY42" s="21">
        <f t="shared" si="46"/>
        <v>0</v>
      </c>
      <c r="BZ42" s="21">
        <f t="shared" si="46"/>
        <v>0</v>
      </c>
      <c r="CA42" s="21">
        <f t="shared" si="46"/>
        <v>0</v>
      </c>
      <c r="CB42" s="21">
        <f t="shared" si="46"/>
        <v>0</v>
      </c>
      <c r="CC42" s="21">
        <f t="shared" si="46"/>
        <v>0</v>
      </c>
      <c r="CD42" s="21">
        <f t="shared" si="46"/>
        <v>0</v>
      </c>
      <c r="CE42" s="21">
        <f t="shared" si="46"/>
        <v>0</v>
      </c>
      <c r="CF42" s="21">
        <f t="shared" si="46"/>
        <v>0</v>
      </c>
      <c r="CG42" s="21">
        <f t="shared" si="46"/>
        <v>0</v>
      </c>
      <c r="CH42" s="21">
        <f t="shared" si="46"/>
        <v>0</v>
      </c>
      <c r="CI42" s="21">
        <f t="shared" si="46"/>
        <v>0</v>
      </c>
      <c r="CJ42" s="21">
        <f t="shared" si="46"/>
        <v>0</v>
      </c>
      <c r="CK42" s="21">
        <f t="shared" si="46"/>
        <v>0</v>
      </c>
      <c r="CL42" s="21">
        <f t="shared" si="46"/>
        <v>0</v>
      </c>
      <c r="CM42" s="21">
        <f t="shared" si="46"/>
        <v>0</v>
      </c>
      <c r="CN42" s="21">
        <f t="shared" si="46"/>
        <v>0</v>
      </c>
      <c r="CO42" s="21">
        <f t="shared" si="46"/>
        <v>0</v>
      </c>
      <c r="CP42" s="21">
        <f t="shared" si="46"/>
        <v>0</v>
      </c>
      <c r="CQ42" s="21">
        <f t="shared" si="46"/>
        <v>0</v>
      </c>
      <c r="CR42" s="21">
        <f t="shared" si="46"/>
        <v>0</v>
      </c>
      <c r="CS42" s="21">
        <f t="shared" si="46"/>
        <v>0</v>
      </c>
      <c r="CT42" s="21">
        <f t="shared" si="46"/>
        <v>0</v>
      </c>
      <c r="CU42" s="21">
        <f t="shared" si="46"/>
        <v>0</v>
      </c>
      <c r="CV42" s="21">
        <f t="shared" si="46"/>
        <v>0</v>
      </c>
      <c r="CW42" s="21">
        <f t="shared" si="46"/>
        <v>0</v>
      </c>
      <c r="CX42" s="21">
        <f t="shared" si="46"/>
        <v>0</v>
      </c>
      <c r="CY42" s="21">
        <f t="shared" si="46"/>
        <v>0</v>
      </c>
      <c r="CZ42" s="21">
        <f t="shared" si="46"/>
        <v>0</v>
      </c>
      <c r="DA42" s="21">
        <f t="shared" si="46"/>
        <v>0</v>
      </c>
      <c r="DB42" s="21">
        <f t="shared" ref="DB42:EA42" si="47" xml:space="preserve"> DB40 * DB41</f>
        <v>0</v>
      </c>
      <c r="DC42" s="21">
        <f t="shared" si="47"/>
        <v>0</v>
      </c>
      <c r="DD42" s="21">
        <f t="shared" si="47"/>
        <v>0</v>
      </c>
      <c r="DE42" s="21">
        <f t="shared" si="47"/>
        <v>0</v>
      </c>
      <c r="DF42" s="21">
        <f t="shared" si="47"/>
        <v>0</v>
      </c>
      <c r="DG42" s="21">
        <f t="shared" si="47"/>
        <v>0</v>
      </c>
      <c r="DH42" s="21">
        <f t="shared" si="47"/>
        <v>0</v>
      </c>
      <c r="DI42" s="21">
        <f t="shared" si="47"/>
        <v>0</v>
      </c>
      <c r="DJ42" s="21">
        <f t="shared" si="47"/>
        <v>0</v>
      </c>
      <c r="DK42" s="21">
        <f t="shared" si="47"/>
        <v>0</v>
      </c>
      <c r="DL42" s="21">
        <f t="shared" si="47"/>
        <v>0</v>
      </c>
      <c r="DM42" s="21">
        <f t="shared" si="47"/>
        <v>0</v>
      </c>
      <c r="DN42" s="21">
        <f t="shared" si="47"/>
        <v>0</v>
      </c>
      <c r="DO42" s="21">
        <f t="shared" si="47"/>
        <v>0</v>
      </c>
      <c r="DP42" s="21">
        <f t="shared" si="47"/>
        <v>0</v>
      </c>
      <c r="DQ42" s="21">
        <f t="shared" si="47"/>
        <v>0</v>
      </c>
      <c r="DR42" s="21">
        <f t="shared" si="47"/>
        <v>0</v>
      </c>
      <c r="DS42" s="21">
        <f t="shared" si="47"/>
        <v>0</v>
      </c>
      <c r="DT42" s="21">
        <f t="shared" si="47"/>
        <v>0</v>
      </c>
      <c r="DU42" s="21">
        <f t="shared" si="47"/>
        <v>0</v>
      </c>
      <c r="DV42" s="21">
        <f t="shared" si="47"/>
        <v>0</v>
      </c>
      <c r="DW42" s="21">
        <f t="shared" si="47"/>
        <v>0</v>
      </c>
      <c r="DX42" s="21">
        <f t="shared" si="47"/>
        <v>0</v>
      </c>
      <c r="DY42" s="21">
        <f t="shared" si="47"/>
        <v>0</v>
      </c>
      <c r="DZ42" s="21">
        <f t="shared" si="47"/>
        <v>0</v>
      </c>
      <c r="EA42" s="21">
        <f t="shared" si="47"/>
        <v>0</v>
      </c>
    </row>
    <row r="45" spans="1:131" s="574" customFormat="1" x14ac:dyDescent="0.35">
      <c r="A45" s="8" t="s">
        <v>301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xml:space="preserve"> 'FS Qtr'!H$19</f>
        <v>197572.93778281056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xml:space="preserve"> 'FS Qtr'!M$19</f>
        <v>2655.8917348118339</v>
      </c>
      <c r="N47" s="158">
        <f xml:space="preserve"> 'FS Qtr'!N$19</f>
        <v>3134.2619268962671</v>
      </c>
      <c r="O47" s="158">
        <f xml:space="preserve"> 'FS Qtr'!O$19</f>
        <v>-55.898710571058928</v>
      </c>
      <c r="P47" s="158">
        <f xml:space="preserve"> 'FS Qtr'!P$19</f>
        <v>-14.301163423783237</v>
      </c>
      <c r="Q47" s="158">
        <f xml:space="preserve"> 'FS Qtr'!Q$19</f>
        <v>2711.9717213631448</v>
      </c>
      <c r="R47" s="158">
        <f xml:space="preserve"> 'FS Qtr'!R$19</f>
        <v>3198.1455477706741</v>
      </c>
      <c r="S47" s="158">
        <f xml:space="preserve"> 'FS Qtr'!S$19</f>
        <v>25.137161332037635</v>
      </c>
      <c r="T47" s="158">
        <f xml:space="preserve"> 'FS Qtr'!T$19</f>
        <v>65.727539036133294</v>
      </c>
      <c r="U47" s="158">
        <f xml:space="preserve"> 'FS Qtr'!U$19</f>
        <v>2780.7620953795094</v>
      </c>
      <c r="V47" s="158">
        <f xml:space="preserve"> 'FS Qtr'!V$19</f>
        <v>3266.9057861489182</v>
      </c>
      <c r="W47" s="158">
        <f xml:space="preserve"> 'FS Qtr'!W$19</f>
        <v>111.04367967077985</v>
      </c>
      <c r="X47" s="158">
        <f xml:space="preserve"> 'FS Qtr'!X$19</f>
        <v>140.92280204519147</v>
      </c>
      <c r="Y47" s="158">
        <f xml:space="preserve"> 'FS Qtr'!Y$19</f>
        <v>2854.5231408913128</v>
      </c>
      <c r="Z47" s="158">
        <f xml:space="preserve"> 'FS Qtr'!Z$19</f>
        <v>3340.6912358766426</v>
      </c>
      <c r="AA47" s="158">
        <f xml:space="preserve"> 'FS Qtr'!AA$19</f>
        <v>201.97211271437845</v>
      </c>
      <c r="AB47" s="158">
        <f xml:space="preserve"> 'FS Qtr'!AB$19</f>
        <v>240.44201486301188</v>
      </c>
      <c r="AC47" s="158">
        <f xml:space="preserve"> 'FS Qtr'!AC$19</f>
        <v>2933.5895365907195</v>
      </c>
      <c r="AD47" s="158">
        <f xml:space="preserve"> 'FS Qtr'!AD$19</f>
        <v>3420.1072927030937</v>
      </c>
      <c r="AE47" s="158">
        <f xml:space="preserve"> 'FS Qtr'!AE$19</f>
        <v>298.53753284584832</v>
      </c>
      <c r="AF47" s="158">
        <f xml:space="preserve"> 'FS Qtr'!AF$19</f>
        <v>335.88880411619118</v>
      </c>
      <c r="AG47" s="158">
        <f xml:space="preserve"> 'FS Qtr'!AG$19</f>
        <v>3018.4070164059813</v>
      </c>
      <c r="AH47" s="158">
        <f xml:space="preserve"> 'FS Qtr'!AH$19</f>
        <v>3505.3494816456732</v>
      </c>
      <c r="AI47" s="158">
        <f xml:space="preserve"> 'FS Qtr'!AI$19</f>
        <v>400.93885495418806</v>
      </c>
      <c r="AJ47" s="158">
        <f xml:space="preserve"> 'FS Qtr'!AJ$19</f>
        <v>437.12973514615248</v>
      </c>
      <c r="AK47" s="158">
        <f xml:space="preserve"> 'FS Qtr'!AK$19</f>
        <v>3109.2382531904732</v>
      </c>
      <c r="AL47" s="158">
        <f xml:space="preserve"> 'FS Qtr'!AL$19</f>
        <v>3596.7746822595946</v>
      </c>
      <c r="AM47" s="158">
        <f xml:space="preserve"> 'FS Qtr'!AM$19</f>
        <v>509.08242535535112</v>
      </c>
      <c r="AN47" s="158">
        <f xml:space="preserve"> 'FS Qtr'!AN$19</f>
        <v>539.41142123525754</v>
      </c>
      <c r="AO47" s="158">
        <f xml:space="preserve"> 'FS Qtr'!AO$19</f>
        <v>3205.3079696029272</v>
      </c>
      <c r="AP47" s="158">
        <f xml:space="preserve"> 'FS Qtr'!AP$19</f>
        <v>3688.2416226537111</v>
      </c>
      <c r="AQ47" s="158">
        <f xml:space="preserve"> 'FS Qtr'!AQ$19</f>
        <v>611.87366105240199</v>
      </c>
      <c r="AR47" s="158">
        <f xml:space="preserve"> 'FS Qtr'!AR$19</f>
        <v>644.81844191029302</v>
      </c>
      <c r="AS47" s="158">
        <f xml:space="preserve"> 'FS Qtr'!AS$19</f>
        <v>3295.4057213547799</v>
      </c>
      <c r="AT47" s="158">
        <f xml:space="preserve"> 'FS Qtr'!AT$19</f>
        <v>3778.4504047728401</v>
      </c>
      <c r="AU47" s="158">
        <f xml:space="preserve"> 'FS Qtr'!AU$19</f>
        <v>718.52984534622851</v>
      </c>
      <c r="AV47" s="158">
        <f xml:space="preserve"> 'FS Qtr'!AV$19</f>
        <v>749.72661971350578</v>
      </c>
      <c r="AW47" s="158">
        <f xml:space="preserve"> 'FS Qtr'!AW$19</f>
        <v>3389.6632867891767</v>
      </c>
      <c r="AX47" s="158">
        <f xml:space="preserve"> 'FS Qtr'!AX$19</f>
        <v>3872.9154148876955</v>
      </c>
      <c r="AY47" s="158">
        <f xml:space="preserve"> 'FS Qtr'!AY$19</f>
        <v>829.48549794200437</v>
      </c>
      <c r="AZ47" s="158">
        <f xml:space="preserve"> 'FS Qtr'!AZ$19</f>
        <v>858.95387345192989</v>
      </c>
      <c r="BA47" s="158">
        <f xml:space="preserve"> 'FS Qtr'!BA$19</f>
        <v>3488.4684041472387</v>
      </c>
      <c r="BB47" s="158">
        <f xml:space="preserve"> 'FS Qtr'!BB$19</f>
        <v>3936.0366274645125</v>
      </c>
      <c r="BC47" s="158">
        <f xml:space="preserve"> 'FS Qtr'!BC$19</f>
        <v>859.62219853396414</v>
      </c>
      <c r="BD47" s="158">
        <f xml:space="preserve"> 'FS Qtr'!BD$19</f>
        <v>857.29870254233856</v>
      </c>
      <c r="BE47" s="158">
        <f xml:space="preserve"> 'FS Qtr'!BE$19</f>
        <v>3454.5777464633106</v>
      </c>
      <c r="BF47" s="158">
        <f xml:space="preserve"> 'FS Qtr'!BF$19</f>
        <v>3899.8614623563603</v>
      </c>
      <c r="BG47" s="158">
        <f xml:space="preserve"> 'FS Qtr'!BG$19</f>
        <v>838.69448900359453</v>
      </c>
      <c r="BH47" s="158">
        <f xml:space="preserve"> 'FS Qtr'!BH$19</f>
        <v>836.32417340453765</v>
      </c>
      <c r="BI47" s="158">
        <f xml:space="preserve"> 'FS Qtr'!BI$19</f>
        <v>3420.6227598519195</v>
      </c>
      <c r="BJ47" s="158">
        <f xml:space="preserve"> 'FS Qtr'!BJ$19</f>
        <v>3863.6321693335021</v>
      </c>
      <c r="BK47" s="158">
        <f xml:space="preserve"> 'FS Qtr'!BK$19</f>
        <v>817.6356230512655</v>
      </c>
      <c r="BL47" s="158">
        <f xml:space="preserve"> 'FS Qtr'!BL$19</f>
        <v>815.21754440624807</v>
      </c>
      <c r="BM47" s="158">
        <f xml:space="preserve"> 'FS Qtr'!BM$19</f>
        <v>3386.599070516696</v>
      </c>
      <c r="BN47" s="158">
        <f xml:space="preserve"> 'FS Qtr'!BN$19</f>
        <v>3827.3443003790544</v>
      </c>
      <c r="BO47" s="158">
        <f xml:space="preserve"> 'FS Qtr'!BO$19</f>
        <v>796.44151229994941</v>
      </c>
      <c r="BP47" s="158">
        <f xml:space="preserve"> 'FS Qtr'!BP$19</f>
        <v>793.97470815968427</v>
      </c>
      <c r="BQ47" s="158">
        <f xml:space="preserve"> 'FS Qtr'!BQ$19</f>
        <v>3352.5022318382125</v>
      </c>
      <c r="BR47" s="158">
        <f xml:space="preserve"> 'FS Qtr'!BR$19</f>
        <v>3790.9933345494164</v>
      </c>
      <c r="BS47" s="158">
        <f xml:space="preserve"> 'FS Qtr'!BS$19</f>
        <v>775.10799318136833</v>
      </c>
      <c r="BT47" s="158">
        <f xml:space="preserve"> 'FS Qtr'!BT$19</f>
        <v>772.59148170273261</v>
      </c>
      <c r="BU47" s="158">
        <f xml:space="preserve"> 'FS Qtr'!BU$19</f>
        <v>3318.3277228303809</v>
      </c>
      <c r="BV47" s="158">
        <f xml:space="preserve"> 'FS Qtr'!BV$19</f>
        <v>3754.5746764216606</v>
      </c>
      <c r="BW47" s="158">
        <f xml:space="preserve"> 'FS Qtr'!BW$19</f>
        <v>753.63082538506558</v>
      </c>
      <c r="BX47" s="158">
        <f xml:space="preserve"> 'FS Qtr'!BX$19</f>
        <v>751.0636049403073</v>
      </c>
      <c r="BY47" s="158">
        <f xml:space="preserve"> 'FS Qtr'!BY$19</f>
        <v>3284.0709465661371</v>
      </c>
      <c r="BZ47" s="158">
        <f xml:space="preserve"> 'FS Qtr'!BZ$19</f>
        <v>3718.0836545100406</v>
      </c>
      <c r="CA47" s="158">
        <f xml:space="preserve"> 'FS Qtr'!CA$19</f>
        <v>732.00569027641825</v>
      </c>
      <c r="CB47" s="158">
        <f xml:space="preserve"> 'FS Qtr'!CB$19</f>
        <v>729.38673905448297</v>
      </c>
      <c r="CC47" s="158">
        <f xml:space="preserve"> 'FS Qtr'!CC$19</f>
        <v>3249.727228571774</v>
      </c>
      <c r="CD47" s="158">
        <f xml:space="preserve"> 'FS Qtr'!CD$19</f>
        <v>3681.515519651025</v>
      </c>
      <c r="CE47" s="158">
        <f xml:space="preserve"> 'FS Qtr'!CE$19</f>
        <v>710.22818928293816</v>
      </c>
      <c r="CF47" s="158">
        <f xml:space="preserve"> 'FS Qtr'!CF$19</f>
        <v>707.55646488276841</v>
      </c>
      <c r="CG47" s="158">
        <f xml:space="preserve"> 'FS Qtr'!CG$19</f>
        <v>3215.2918151892918</v>
      </c>
      <c r="CH47" s="158">
        <f xml:space="preserve"> 'FS Qtr'!CH$19</f>
        <v>3644.8654433561751</v>
      </c>
      <c r="CI47" s="158">
        <f xml:space="preserve"> 'FS Qtr'!CI$19</f>
        <v>688.29384224823764</v>
      </c>
      <c r="CJ47" s="158">
        <f xml:space="preserve"> 'FS Qtr'!CJ$19</f>
        <v>685.56828126387211</v>
      </c>
      <c r="CK47" s="158">
        <f xml:space="preserve"> 'FS Qtr'!CK$19</f>
        <v>3180.7598719061207</v>
      </c>
      <c r="CL47" s="158">
        <f xml:space="preserve"> 'FS Qtr'!CL$19</f>
        <v>3608.1285161322553</v>
      </c>
      <c r="CM47" s="158">
        <f xml:space="preserve"> 'FS Qtr'!CM$19</f>
        <v>666.19808575299714</v>
      </c>
      <c r="CN47" s="158">
        <f xml:space="preserve"> 'FS Qtr'!CN$19</f>
        <v>663.41760335031302</v>
      </c>
      <c r="CO47" s="158">
        <f xml:space="preserve"> 'FS Qtr'!CO$19</f>
        <v>3146.1264816515718</v>
      </c>
      <c r="CP47" s="158">
        <f xml:space="preserve"> 'FS Qtr'!CP$19</f>
        <v>3571.2997457678916</v>
      </c>
      <c r="CQ47" s="158">
        <f xml:space="preserve"> 'FS Qtr'!CQ$19</f>
        <v>643.93627140228512</v>
      </c>
      <c r="CR47" s="158">
        <f xml:space="preserve"> 'FS Qtr'!CR$19</f>
        <v>641.09976088720771</v>
      </c>
      <c r="CS47" s="158">
        <f xml:space="preserve"> 'FS Qtr'!CS$19</f>
        <v>3111.3866430593139</v>
      </c>
      <c r="CT47" s="158">
        <f xml:space="preserve"> 'FS Qtr'!CT$19</f>
        <v>3534.3740555861159</v>
      </c>
      <c r="CU47" s="158">
        <f xml:space="preserve"> 'FS Qtr'!CU$19</f>
        <v>621.50366407852641</v>
      </c>
      <c r="CV47" s="158">
        <f xml:space="preserve"> 'FS Qtr'!CV$19</f>
        <v>618.60999645654181</v>
      </c>
      <c r="CW47" s="158">
        <f xml:space="preserve"> 'FS Qtr'!CW$19</f>
        <v>3076.5352686952128</v>
      </c>
      <c r="CX47" s="158">
        <f xml:space="preserve"> 'FS Qtr'!CX$19</f>
        <v>3497.346282662078</v>
      </c>
      <c r="CY47" s="158">
        <f xml:space="preserve"> 'FS Qtr'!CY$19</f>
        <v>598.89544015944716</v>
      </c>
      <c r="CZ47" s="158">
        <f xml:space="preserve"> 'FS Qtr'!CZ$19</f>
        <v>595.94346368623769</v>
      </c>
      <c r="DA47" s="158">
        <f xml:space="preserve"> 'FS Qtr'!DA$19</f>
        <v>3041.5671832498319</v>
      </c>
      <c r="DB47" s="158">
        <f xml:space="preserve"> 'FS Qtr'!DB$19</f>
        <v>3460.2111760052744</v>
      </c>
      <c r="DC47" s="158">
        <f xml:space="preserve"> 'FS Qtr'!DC$19</f>
        <v>576.10668570028406</v>
      </c>
      <c r="DD47" s="158">
        <f xml:space="preserve"> 'FS Qtr'!DD$19</f>
        <v>573.09522542330569</v>
      </c>
      <c r="DE47" s="158">
        <f xml:space="preserve"> 'FS Qtr'!DE$19</f>
        <v>3006.477121694862</v>
      </c>
      <c r="DF47" s="158">
        <f xml:space="preserve"> 'FS Qtr'!DF$19</f>
        <v>3422.963394705519</v>
      </c>
      <c r="DG47" s="158">
        <f xml:space="preserve"> 'FS Qtr'!DG$19</f>
        <v>553.13239457952739</v>
      </c>
      <c r="DH47" s="158">
        <f xml:space="preserve"> 'FS Qtr'!DH$19</f>
        <v>550.06025187035618</v>
      </c>
      <c r="DI47" s="158">
        <f xml:space="preserve"> 'FS Qtr'!DI$19</f>
        <v>5.4712149818788809E-12</v>
      </c>
      <c r="DJ47" s="158">
        <f xml:space="preserve"> 'FS Qtr'!DJ$19</f>
        <v>5.6152301864934656E-12</v>
      </c>
      <c r="DK47" s="158">
        <f xml:space="preserve"> 'FS Qtr'!DK$19</f>
        <v>5.7013303826863659E-12</v>
      </c>
      <c r="DL47" s="158">
        <f xml:space="preserve"> 'FS Qtr'!DL$19</f>
        <v>5.662908373585652E-12</v>
      </c>
      <c r="DM47" s="158">
        <f xml:space="preserve"> 'FS Qtr'!DM$19</f>
        <v>5.8117170214026534E-12</v>
      </c>
      <c r="DN47" s="158">
        <f xml:space="preserve"> 'FS Qtr'!DN$19</f>
        <v>5.9646950379440435E-12</v>
      </c>
      <c r="DO47" s="158">
        <f xml:space="preserve"> 'FS Qtr'!DO$19</f>
        <v>6.0561536951925191E-12</v>
      </c>
      <c r="DP47" s="158">
        <f xml:space="preserve"> 'FS Qtr'!DP$19</f>
        <v>6.0821776020131654E-12</v>
      </c>
      <c r="DQ47" s="158">
        <f xml:space="preserve"> 'FS Qtr'!DQ$19</f>
        <v>6.1744239623103645E-12</v>
      </c>
      <c r="DR47" s="158">
        <f xml:space="preserve"> 'FS Qtr'!DR$19</f>
        <v>6.3369492758384315E-12</v>
      </c>
      <c r="DS47" s="158">
        <f xml:space="preserve"> 'FS Qtr'!DS$19</f>
        <v>6.4341158314012875E-12</v>
      </c>
      <c r="DT47" s="158">
        <f xml:space="preserve"> 'FS Qtr'!DT$19</f>
        <v>6.3907554855809744E-12</v>
      </c>
      <c r="DU47" s="158">
        <f xml:space="preserve"> 'FS Qtr'!DU$19</f>
        <v>6.5586903380631856E-12</v>
      </c>
      <c r="DV47" s="158">
        <f xml:space="preserve"> 'FS Qtr'!DV$19</f>
        <v>6.7313304434453178E-12</v>
      </c>
      <c r="DW47" s="158">
        <f xml:space="preserve"> 'FS Qtr'!DW$19</f>
        <v>6.8345441769114796E-12</v>
      </c>
      <c r="DX47" s="158">
        <f xml:space="preserve"> 'FS Qtr'!DX$19</f>
        <v>6.7884852922409889E-12</v>
      </c>
      <c r="DY47" s="158">
        <f xml:space="preserve"> 'FS Qtr'!DY$19</f>
        <v>6.9668716001982114E-12</v>
      </c>
      <c r="DZ47" s="158">
        <f xml:space="preserve"> 'FS Qtr'!DZ$19</f>
        <v>7.1502559933081912E-12</v>
      </c>
      <c r="EA47" s="158">
        <f xml:space="preserve"> 'FS Qtr'!EA$19</f>
        <v>7.2598932518722505E-12</v>
      </c>
    </row>
    <row r="48" spans="1:131" s="619" customFormat="1" outlineLevel="1" x14ac:dyDescent="0.35">
      <c r="A48" s="617"/>
      <c r="B48" s="617"/>
      <c r="C48" s="618"/>
      <c r="D48" s="180" t="s">
        <v>302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302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xml:space="preserve"> Debt!H$81</f>
        <v>25094.10344449769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xml:space="preserve"> Debt!M$81</f>
        <v>1168.8582651881661</v>
      </c>
      <c r="N49" s="38">
        <f xml:space="preserve"> Debt!N$81</f>
        <v>1161.4786981037334</v>
      </c>
      <c r="O49" s="38">
        <f xml:space="preserve"> Debt!O$81</f>
        <v>1118.4330386960578</v>
      </c>
      <c r="P49" s="38">
        <f xml:space="preserve"> Debt!P$81</f>
        <v>1074.9322256894084</v>
      </c>
      <c r="Q49" s="38">
        <f xml:space="preserve"> Debt!Q$81</f>
        <v>1079.3053273705266</v>
      </c>
      <c r="R49" s="38">
        <f xml:space="preserve"> Debt!R$81</f>
        <v>1061.7315429230823</v>
      </c>
      <c r="S49" s="38">
        <f xml:space="preserve"> Debt!S$81</f>
        <v>1017.5716531236438</v>
      </c>
      <c r="T49" s="38">
        <f xml:space="preserve"> Debt!T$81</f>
        <v>975.03965780028557</v>
      </c>
      <c r="U49" s="38">
        <f xml:space="preserve"> Debt!U$81</f>
        <v>977.01772466170678</v>
      </c>
      <c r="V49" s="38">
        <f xml:space="preserve"> Debt!V$81</f>
        <v>957.09443221281981</v>
      </c>
      <c r="W49" s="38">
        <f xml:space="preserve"> Debt!W$81</f>
        <v>911.74553312451428</v>
      </c>
      <c r="X49" s="38">
        <f xml:space="preserve"> Debt!X$81</f>
        <v>879.88566856378975</v>
      </c>
      <c r="Y49" s="38">
        <f xml:space="preserve"> Debt!Y$81</f>
        <v>869.73144890714548</v>
      </c>
      <c r="Z49" s="38">
        <f xml:space="preserve"> Debt!Z$81</f>
        <v>847.41497435371048</v>
      </c>
      <c r="AA49" s="38">
        <f xml:space="preserve"> Debt!AA$81</f>
        <v>800.79999507632624</v>
      </c>
      <c r="AB49" s="38">
        <f xml:space="preserve"> Debt!AB$81</f>
        <v>760.30943779471647</v>
      </c>
      <c r="AC49" s="38">
        <f xml:space="preserve"> Debt!AC$81</f>
        <v>757.10803834167416</v>
      </c>
      <c r="AD49" s="38">
        <f xml:space="preserve"> Debt!AD$81</f>
        <v>732.08391685311835</v>
      </c>
      <c r="AE49" s="38">
        <f xml:space="preserve"> Debt!AE$81</f>
        <v>684.11648998122905</v>
      </c>
      <c r="AF49" s="38">
        <f xml:space="preserve"> Debt!AF$81</f>
        <v>644.70384636538995</v>
      </c>
      <c r="AG49" s="38">
        <f xml:space="preserve"> Debt!AG$81</f>
        <v>638.69791574728799</v>
      </c>
      <c r="AH49" s="38">
        <f xml:space="preserve"> Debt!AH$81</f>
        <v>610.9018177048365</v>
      </c>
      <c r="AI49" s="38">
        <f xml:space="preserve"> Debt!AI$81</f>
        <v>561.49256380161557</v>
      </c>
      <c r="AJ49" s="38">
        <f xml:space="preserve"> Debt!AJ$81</f>
        <v>523.1987735794188</v>
      </c>
      <c r="AK49" s="38">
        <f xml:space="preserve"> Debt!AK$81</f>
        <v>514.23450347104631</v>
      </c>
      <c r="AL49" s="38">
        <f xml:space="preserve"> Debt!AL$81</f>
        <v>483.50781881853908</v>
      </c>
      <c r="AM49" s="38">
        <f xml:space="preserve"> Debt!AM$81</f>
        <v>433.01826724164619</v>
      </c>
      <c r="AN49" s="38">
        <f xml:space="preserve"> Debt!AN$81</f>
        <v>400.54398664162875</v>
      </c>
      <c r="AO49" s="38">
        <f xml:space="preserve"> Debt!AO$81</f>
        <v>384.48911122609837</v>
      </c>
      <c r="AP49" s="38">
        <f xml:space="preserve"> Debt!AP$81</f>
        <v>356.03915067727797</v>
      </c>
      <c r="AQ49" s="38">
        <f xml:space="preserve"> Debt!AQ$81</f>
        <v>309.78451516362333</v>
      </c>
      <c r="AR49" s="38">
        <f xml:space="preserve"> Debt!AR$81</f>
        <v>274.6512210245279</v>
      </c>
      <c r="AS49" s="38">
        <f xml:space="preserve"> Debt!AS$81</f>
        <v>260.66815149944841</v>
      </c>
      <c r="AT49" s="38">
        <f xml:space="preserve"> Debt!AT$81</f>
        <v>229.79160570219423</v>
      </c>
      <c r="AU49" s="38">
        <f xml:space="preserve"> Debt!AU$81</f>
        <v>182.57028962733128</v>
      </c>
      <c r="AV49" s="38">
        <f xml:space="preserve"> Debt!AV$81</f>
        <v>149.14090234060822</v>
      </c>
      <c r="AW49" s="38">
        <f xml:space="preserve"> Debt!AW$81</f>
        <v>132.63574860131141</v>
      </c>
      <c r="AX49" s="38">
        <f xml:space="preserve"> Debt!AX$81</f>
        <v>99.246626382764973</v>
      </c>
      <c r="AY49" s="38">
        <f xml:space="preserve"> Debt!AY$81</f>
        <v>50.937268406598285</v>
      </c>
      <c r="AZ49" s="38">
        <f xml:space="preserve"> Debt!AZ$81</f>
        <v>19.191291709198822</v>
      </c>
      <c r="BA49" s="38">
        <f xml:space="preserve"> Debt!BA$81</f>
        <v>-2.2104889770465285E-12</v>
      </c>
      <c r="BB49" s="38">
        <f xml:space="preserve"> Debt!BB$81</f>
        <v>-2.2686742290210937E-12</v>
      </c>
      <c r="BC49" s="38">
        <f xml:space="preserve"> Debt!BC$81</f>
        <v>-2.3034605671994173E-12</v>
      </c>
      <c r="BD49" s="38">
        <f xml:space="preserve"> Debt!BD$81</f>
        <v>-2.3133587709410783E-12</v>
      </c>
      <c r="BE49" s="38">
        <f xml:space="preserve"> Debt!BE$81</f>
        <v>-2.3484447123003513E-12</v>
      </c>
      <c r="BF49" s="38">
        <f xml:space="preserve"> Debt!BF$81</f>
        <v>-2.41026128263951E-12</v>
      </c>
      <c r="BG49" s="38">
        <f xml:space="preserve"> Debt!BG$81</f>
        <v>-2.4472186223066492E-12</v>
      </c>
      <c r="BH49" s="38">
        <f xml:space="preserve"> Debt!BH$81</f>
        <v>-2.4307264968084953E-12</v>
      </c>
      <c r="BI49" s="38">
        <f xml:space="preserve"> Debt!BI$81</f>
        <v>-2.4946005875301855E-12</v>
      </c>
      <c r="BJ49" s="38">
        <f xml:space="preserve"> Debt!BJ$81</f>
        <v>-2.5602643231418776E-12</v>
      </c>
      <c r="BK49" s="38">
        <f xml:space="preserve"> Debt!BK$81</f>
        <v>-2.5995217094300528E-12</v>
      </c>
      <c r="BL49" s="38">
        <f xml:space="preserve"> Debt!BL$81</f>
        <v>-2.5820031935621546E-12</v>
      </c>
      <c r="BM49" s="38">
        <f xml:space="preserve"> Debt!BM$81</f>
        <v>-2.6498524997040934E-12</v>
      </c>
      <c r="BN49" s="38">
        <f xml:space="preserve"> Debt!BN$81</f>
        <v>-2.7196028296047297E-12</v>
      </c>
      <c r="BO49" s="38">
        <f xml:space="preserve"> Debt!BO$81</f>
        <v>-2.7613034063253357E-12</v>
      </c>
      <c r="BP49" s="38">
        <f xml:space="preserve"> Debt!BP$81</f>
        <v>-2.7426946225000996E-12</v>
      </c>
      <c r="BQ49" s="38">
        <f xml:space="preserve"> Debt!BQ$81</f>
        <v>-2.8147665423024634E-12</v>
      </c>
      <c r="BR49" s="38">
        <f xml:space="preserve"> Debt!BR$81</f>
        <v>-2.8888577964159635E-12</v>
      </c>
      <c r="BS49" s="38">
        <f xml:space="preserve"> Debt!BS$81</f>
        <v>-2.933153615961008E-12</v>
      </c>
      <c r="BT49" s="38">
        <f xml:space="preserve"> Debt!BT$81</f>
        <v>-2.9457576746151013E-12</v>
      </c>
      <c r="BU49" s="38">
        <f xml:space="preserve"> Debt!BU$81</f>
        <v>-2.9904349993467639E-12</v>
      </c>
      <c r="BV49" s="38">
        <f xml:space="preserve"> Debt!BV$81</f>
        <v>-3.0691502590731594E-12</v>
      </c>
      <c r="BW49" s="38">
        <f xml:space="preserve"> Debt!BW$81</f>
        <v>-3.1162105630456145E-12</v>
      </c>
      <c r="BX49" s="38">
        <f xml:space="preserve"> Debt!BX$81</f>
        <v>-3.0952100135990024E-12</v>
      </c>
      <c r="BY49" s="38">
        <f xml:space="preserve"> Debt!BY$81</f>
        <v>-3.1765452545119099E-12</v>
      </c>
      <c r="BZ49" s="38">
        <f xml:space="preserve"> Debt!BZ$81</f>
        <v>-3.2601593724566815E-12</v>
      </c>
      <c r="CA49" s="38">
        <f xml:space="preserve"> Debt!CA$81</f>
        <v>-3.3101484828343503E-12</v>
      </c>
      <c r="CB49" s="38">
        <f xml:space="preserve"> Debt!CB$81</f>
        <v>-3.2878409604500316E-12</v>
      </c>
      <c r="CC49" s="38">
        <f xml:space="preserve"> Debt!CC$81</f>
        <v>-3.3742381145774129E-12</v>
      </c>
      <c r="CD49" s="38">
        <f xml:space="preserve"> Debt!CD$81</f>
        <v>-3.4630559720548974E-12</v>
      </c>
      <c r="CE49" s="38">
        <f xml:space="preserve"> Debt!CE$81</f>
        <v>-3.516156163626406E-12</v>
      </c>
      <c r="CF49" s="38">
        <f xml:space="preserve"> Debt!CF$81</f>
        <v>-3.4924603286106628E-12</v>
      </c>
      <c r="CG49" s="38">
        <f xml:space="preserve"> Debt!CG$81</f>
        <v>-3.584234425023599E-12</v>
      </c>
      <c r="CH49" s="38">
        <f xml:space="preserve"> Debt!CH$81</f>
        <v>-3.6785798776910704E-12</v>
      </c>
      <c r="CI49" s="38">
        <f xml:space="preserve"> Debt!CI$81</f>
        <v>-3.734984769149E-12</v>
      </c>
      <c r="CJ49" s="38">
        <f xml:space="preserve"> Debt!CJ$81</f>
        <v>-3.7510343776135314E-12</v>
      </c>
      <c r="CK49" s="38">
        <f xml:space="preserve"> Debt!CK$81</f>
        <v>-3.8079250656740034E-12</v>
      </c>
      <c r="CL49" s="38">
        <f xml:space="preserve"> Debt!CL$81</f>
        <v>-3.9081585804063606E-12</v>
      </c>
      <c r="CM49" s="38">
        <f xml:space="preserve"> Debt!CM$81</f>
        <v>-3.9680836786392577E-12</v>
      </c>
      <c r="CN49" s="38">
        <f xml:space="preserve"> Debt!CN$81</f>
        <v>-3.9413422451527749E-12</v>
      </c>
      <c r="CO49" s="38">
        <f xml:space="preserve"> Debt!CO$81</f>
        <v>-4.0449119608170674E-12</v>
      </c>
      <c r="CP49" s="38">
        <f xml:space="preserve"> Debt!CP$81</f>
        <v>-4.1513835262032639E-12</v>
      </c>
      <c r="CQ49" s="38">
        <f xml:space="preserve"> Debt!CQ$81</f>
        <v>-4.2150380736050466E-12</v>
      </c>
      <c r="CR49" s="38">
        <f xml:space="preserve"> Debt!CR$81</f>
        <v>-4.1866323822394476E-12</v>
      </c>
      <c r="CS49" s="38">
        <f xml:space="preserve"> Debt!CS$81</f>
        <v>-4.2966477776171851E-12</v>
      </c>
      <c r="CT49" s="38">
        <f xml:space="preserve"> Debt!CT$81</f>
        <v>-4.40974561985146E-12</v>
      </c>
      <c r="CU49" s="38">
        <f xml:space="preserve"> Debt!CU$81</f>
        <v>-4.4773617193558494E-12</v>
      </c>
      <c r="CV49" s="38">
        <f xml:space="preserve"> Debt!CV$81</f>
        <v>-4.4471881947254072E-12</v>
      </c>
      <c r="CW49" s="38">
        <f xml:space="preserve"> Debt!CW$81</f>
        <v>-4.5640504178423589E-12</v>
      </c>
      <c r="CX49" s="38">
        <f xml:space="preserve"> Debt!CX$81</f>
        <v>-4.684186924445345E-12</v>
      </c>
      <c r="CY49" s="38">
        <f xml:space="preserve"> Debt!CY$81</f>
        <v>-4.7560111239535062E-12</v>
      </c>
      <c r="CZ49" s="38">
        <f xml:space="preserve"> Debt!CZ$81</f>
        <v>-4.7764481862470173E-12</v>
      </c>
      <c r="DA49" s="38">
        <f xml:space="preserve"> Debt!DA$81</f>
        <v>-4.8488909837384306E-12</v>
      </c>
      <c r="DB49" s="38">
        <f xml:space="preserve"> Debt!DB$81</f>
        <v>-4.976525161793904E-12</v>
      </c>
      <c r="DC49" s="38">
        <f xml:space="preserve"> Debt!DC$81</f>
        <v>-5.05283188094141E-12</v>
      </c>
      <c r="DD49" s="38">
        <f xml:space="preserve"> Debt!DD$81</f>
        <v>-5.0187801878307178E-12</v>
      </c>
      <c r="DE49" s="38">
        <f xml:space="preserve"> Debt!DE$81</f>
        <v>-5.1506625783220471E-12</v>
      </c>
      <c r="DF49" s="38">
        <f xml:space="preserve"> Debt!DF$81</f>
        <v>-5.2862400921968543E-12</v>
      </c>
      <c r="DG49" s="38">
        <f xml:space="preserve"> Debt!DG$81</f>
        <v>-5.3672957736105397E-12</v>
      </c>
      <c r="DH49" s="38">
        <f xml:space="preserve"> Debt!DH$81</f>
        <v>-5.3311248673101203E-12</v>
      </c>
      <c r="DI49" s="38">
        <f xml:space="preserve"> Debt!DI$81</f>
        <v>-5.4712149818788809E-12</v>
      </c>
      <c r="DJ49" s="38">
        <f xml:space="preserve"> Debt!DJ$81</f>
        <v>-5.6152301864934656E-12</v>
      </c>
      <c r="DK49" s="38">
        <f xml:space="preserve"> Debt!DK$81</f>
        <v>-5.7013303826863659E-12</v>
      </c>
      <c r="DL49" s="38">
        <f xml:space="preserve"> Debt!DL$81</f>
        <v>-5.662908373585652E-12</v>
      </c>
      <c r="DM49" s="38">
        <f xml:space="preserve"> Debt!DM$81</f>
        <v>-5.8117170214026534E-12</v>
      </c>
      <c r="DN49" s="38">
        <f xml:space="preserve"> Debt!DN$81</f>
        <v>-5.9646950379440435E-12</v>
      </c>
      <c r="DO49" s="38">
        <f xml:space="preserve"> Debt!DO$81</f>
        <v>-6.0561536951925191E-12</v>
      </c>
      <c r="DP49" s="38">
        <f xml:space="preserve"> Debt!DP$81</f>
        <v>-6.0821776020131654E-12</v>
      </c>
      <c r="DQ49" s="38">
        <f xml:space="preserve"> Debt!DQ$81</f>
        <v>-6.1744239623103645E-12</v>
      </c>
      <c r="DR49" s="38">
        <f xml:space="preserve"> Debt!DR$81</f>
        <v>-6.3369492758384315E-12</v>
      </c>
      <c r="DS49" s="38">
        <f xml:space="preserve"> Debt!DS$81</f>
        <v>-6.4341158314012875E-12</v>
      </c>
      <c r="DT49" s="38">
        <f xml:space="preserve"> Debt!DT$81</f>
        <v>-6.3907554855809744E-12</v>
      </c>
      <c r="DU49" s="38">
        <f xml:space="preserve"> Debt!DU$81</f>
        <v>-6.5586903380631856E-12</v>
      </c>
      <c r="DV49" s="38">
        <f xml:space="preserve"> Debt!DV$81</f>
        <v>-6.7313304434453178E-12</v>
      </c>
      <c r="DW49" s="38">
        <f xml:space="preserve"> Debt!DW$81</f>
        <v>-6.8345441769114796E-12</v>
      </c>
      <c r="DX49" s="38">
        <f xml:space="preserve"> Debt!DX$81</f>
        <v>-6.7884852922409889E-12</v>
      </c>
      <c r="DY49" s="38">
        <f xml:space="preserve"> Debt!DY$81</f>
        <v>-6.9668716001982114E-12</v>
      </c>
      <c r="DZ49" s="38">
        <f xml:space="preserve"> Debt!DZ$81</f>
        <v>-7.1502559933081912E-12</v>
      </c>
      <c r="EA49" s="38">
        <f xml:space="preserve"> Debt!EA$81</f>
        <v>-7.2598932518722505E-12</v>
      </c>
    </row>
    <row r="50" spans="1:131" x14ac:dyDescent="0.35">
      <c r="D50" s="34" t="s">
        <v>303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303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si="52"/>
        <v>22968.775146164044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si="52"/>
        <v>753.53964070783229</v>
      </c>
      <c r="N51" s="123">
        <f t="shared" si="52"/>
        <v>821.42466219121854</v>
      </c>
      <c r="O51" s="123">
        <f t="shared" si="52"/>
        <v>797.65279298290477</v>
      </c>
      <c r="P51" s="123">
        <f t="shared" si="52"/>
        <v>765.71665208754962</v>
      </c>
      <c r="Q51" s="123">
        <f t="shared" si="52"/>
        <v>829.19747180616798</v>
      </c>
      <c r="R51" s="123">
        <f t="shared" si="52"/>
        <v>900.1221313263178</v>
      </c>
      <c r="S51" s="123">
        <f t="shared" si="52"/>
        <v>879.01267664175157</v>
      </c>
      <c r="T51" s="123">
        <f t="shared" si="52"/>
        <v>847.8451396704836</v>
      </c>
      <c r="U51" s="123">
        <f t="shared" si="52"/>
        <v>914.52866780838588</v>
      </c>
      <c r="V51" s="123">
        <f t="shared" si="52"/>
        <v>957.09443221281981</v>
      </c>
      <c r="W51" s="123">
        <f t="shared" si="52"/>
        <v>911.74553312451428</v>
      </c>
      <c r="X51" s="123">
        <f t="shared" si="52"/>
        <v>879.88566856378975</v>
      </c>
      <c r="Y51" s="123">
        <f t="shared" si="52"/>
        <v>869.73144890714548</v>
      </c>
      <c r="Z51" s="123">
        <f t="shared" si="52"/>
        <v>847.41497435371048</v>
      </c>
      <c r="AA51" s="123">
        <f t="shared" si="52"/>
        <v>800.79999507632624</v>
      </c>
      <c r="AB51" s="123">
        <f t="shared" si="52"/>
        <v>760.30943779471647</v>
      </c>
      <c r="AC51" s="123">
        <f t="shared" si="52"/>
        <v>757.10803834167416</v>
      </c>
      <c r="AD51" s="123">
        <f t="shared" si="52"/>
        <v>732.08391685311835</v>
      </c>
      <c r="AE51" s="123">
        <f t="shared" si="52"/>
        <v>684.11648998122905</v>
      </c>
      <c r="AF51" s="123">
        <f t="shared" si="52"/>
        <v>644.70384636538995</v>
      </c>
      <c r="AG51" s="123">
        <f t="shared" si="52"/>
        <v>638.69791574728799</v>
      </c>
      <c r="AH51" s="123">
        <f t="shared" si="52"/>
        <v>610.9018177048365</v>
      </c>
      <c r="AI51" s="123">
        <f t="shared" si="52"/>
        <v>561.49256380161557</v>
      </c>
      <c r="AJ51" s="123">
        <f t="shared" si="52"/>
        <v>523.1987735794188</v>
      </c>
      <c r="AK51" s="123">
        <f t="shared" ref="AK51:BP51" si="53" xml:space="preserve"> AK$42</f>
        <v>514.23450347104631</v>
      </c>
      <c r="AL51" s="123">
        <f t="shared" si="53"/>
        <v>483.50781881853908</v>
      </c>
      <c r="AM51" s="123">
        <f t="shared" si="53"/>
        <v>433.01826724164619</v>
      </c>
      <c r="AN51" s="123">
        <f t="shared" si="53"/>
        <v>400.54398664162875</v>
      </c>
      <c r="AO51" s="123">
        <f t="shared" si="53"/>
        <v>384.48911122609837</v>
      </c>
      <c r="AP51" s="123">
        <f t="shared" si="53"/>
        <v>356.03915067727797</v>
      </c>
      <c r="AQ51" s="123">
        <f t="shared" si="53"/>
        <v>309.78451516362333</v>
      </c>
      <c r="AR51" s="123">
        <f t="shared" si="53"/>
        <v>274.6512210245279</v>
      </c>
      <c r="AS51" s="123">
        <f t="shared" si="53"/>
        <v>260.66815149944841</v>
      </c>
      <c r="AT51" s="123">
        <f t="shared" si="53"/>
        <v>229.79160570219423</v>
      </c>
      <c r="AU51" s="123">
        <f t="shared" si="53"/>
        <v>182.57028962733128</v>
      </c>
      <c r="AV51" s="123">
        <f t="shared" si="53"/>
        <v>149.14090234060822</v>
      </c>
      <c r="AW51" s="123">
        <f t="shared" si="53"/>
        <v>132.63574860131141</v>
      </c>
      <c r="AX51" s="123">
        <f t="shared" si="53"/>
        <v>99.246626382764973</v>
      </c>
      <c r="AY51" s="123">
        <f t="shared" si="53"/>
        <v>50.937268406598285</v>
      </c>
      <c r="AZ51" s="123">
        <f t="shared" si="53"/>
        <v>19.191291709198822</v>
      </c>
      <c r="BA51" s="123">
        <f t="shared" si="53"/>
        <v>0</v>
      </c>
      <c r="BB51" s="123">
        <f t="shared" si="53"/>
        <v>0</v>
      </c>
      <c r="BC51" s="123">
        <f t="shared" si="53"/>
        <v>0</v>
      </c>
      <c r="BD51" s="123">
        <f t="shared" si="53"/>
        <v>0</v>
      </c>
      <c r="BE51" s="123">
        <f t="shared" si="53"/>
        <v>0</v>
      </c>
      <c r="BF51" s="123">
        <f t="shared" si="53"/>
        <v>0</v>
      </c>
      <c r="BG51" s="123">
        <f t="shared" si="53"/>
        <v>0</v>
      </c>
      <c r="BH51" s="123">
        <f t="shared" si="53"/>
        <v>0</v>
      </c>
      <c r="BI51" s="123">
        <f t="shared" si="53"/>
        <v>0</v>
      </c>
      <c r="BJ51" s="123">
        <f t="shared" si="53"/>
        <v>0</v>
      </c>
      <c r="BK51" s="123">
        <f t="shared" si="53"/>
        <v>0</v>
      </c>
      <c r="BL51" s="123">
        <f t="shared" si="53"/>
        <v>0</v>
      </c>
      <c r="BM51" s="123">
        <f t="shared" si="53"/>
        <v>0</v>
      </c>
      <c r="BN51" s="123">
        <f t="shared" si="53"/>
        <v>0</v>
      </c>
      <c r="BO51" s="123">
        <f t="shared" si="53"/>
        <v>0</v>
      </c>
      <c r="BP51" s="123">
        <f t="shared" si="53"/>
        <v>0</v>
      </c>
      <c r="BQ51" s="123">
        <f t="shared" ref="BQ51:CV51" si="54" xml:space="preserve"> BQ$42</f>
        <v>0</v>
      </c>
      <c r="BR51" s="123">
        <f t="shared" si="54"/>
        <v>0</v>
      </c>
      <c r="BS51" s="123">
        <f t="shared" si="54"/>
        <v>0</v>
      </c>
      <c r="BT51" s="123">
        <f t="shared" si="54"/>
        <v>0</v>
      </c>
      <c r="BU51" s="123">
        <f t="shared" si="54"/>
        <v>0</v>
      </c>
      <c r="BV51" s="123">
        <f t="shared" si="54"/>
        <v>0</v>
      </c>
      <c r="BW51" s="123">
        <f t="shared" si="54"/>
        <v>0</v>
      </c>
      <c r="BX51" s="123">
        <f t="shared" si="54"/>
        <v>0</v>
      </c>
      <c r="BY51" s="123">
        <f t="shared" si="54"/>
        <v>0</v>
      </c>
      <c r="BZ51" s="123">
        <f t="shared" si="54"/>
        <v>0</v>
      </c>
      <c r="CA51" s="123">
        <f t="shared" si="54"/>
        <v>0</v>
      </c>
      <c r="CB51" s="123">
        <f t="shared" si="54"/>
        <v>0</v>
      </c>
      <c r="CC51" s="123">
        <f t="shared" si="54"/>
        <v>0</v>
      </c>
      <c r="CD51" s="123">
        <f t="shared" si="54"/>
        <v>0</v>
      </c>
      <c r="CE51" s="123">
        <f t="shared" si="54"/>
        <v>0</v>
      </c>
      <c r="CF51" s="123">
        <f t="shared" si="54"/>
        <v>0</v>
      </c>
      <c r="CG51" s="123">
        <f t="shared" si="54"/>
        <v>0</v>
      </c>
      <c r="CH51" s="123">
        <f t="shared" si="54"/>
        <v>0</v>
      </c>
      <c r="CI51" s="123">
        <f t="shared" si="54"/>
        <v>0</v>
      </c>
      <c r="CJ51" s="123">
        <f t="shared" si="54"/>
        <v>0</v>
      </c>
      <c r="CK51" s="123">
        <f t="shared" si="54"/>
        <v>0</v>
      </c>
      <c r="CL51" s="123">
        <f t="shared" si="54"/>
        <v>0</v>
      </c>
      <c r="CM51" s="123">
        <f t="shared" si="54"/>
        <v>0</v>
      </c>
      <c r="CN51" s="123">
        <f t="shared" si="54"/>
        <v>0</v>
      </c>
      <c r="CO51" s="123">
        <f t="shared" si="54"/>
        <v>0</v>
      </c>
      <c r="CP51" s="123">
        <f t="shared" si="54"/>
        <v>0</v>
      </c>
      <c r="CQ51" s="123">
        <f t="shared" si="54"/>
        <v>0</v>
      </c>
      <c r="CR51" s="123">
        <f t="shared" si="54"/>
        <v>0</v>
      </c>
      <c r="CS51" s="123">
        <f t="shared" si="54"/>
        <v>0</v>
      </c>
      <c r="CT51" s="123">
        <f t="shared" si="54"/>
        <v>0</v>
      </c>
      <c r="CU51" s="123">
        <f t="shared" si="54"/>
        <v>0</v>
      </c>
      <c r="CV51" s="123">
        <f t="shared" si="54"/>
        <v>0</v>
      </c>
      <c r="CW51" s="123">
        <f t="shared" ref="CW51:EA51" si="55" xml:space="preserve"> CW$42</f>
        <v>0</v>
      </c>
      <c r="CX51" s="123">
        <f t="shared" si="55"/>
        <v>0</v>
      </c>
      <c r="CY51" s="123">
        <f t="shared" si="55"/>
        <v>0</v>
      </c>
      <c r="CZ51" s="123">
        <f t="shared" si="55"/>
        <v>0</v>
      </c>
      <c r="DA51" s="123">
        <f t="shared" si="55"/>
        <v>0</v>
      </c>
      <c r="DB51" s="123">
        <f t="shared" si="55"/>
        <v>0</v>
      </c>
      <c r="DC51" s="123">
        <f t="shared" si="55"/>
        <v>0</v>
      </c>
      <c r="DD51" s="123">
        <f t="shared" si="55"/>
        <v>0</v>
      </c>
      <c r="DE51" s="123">
        <f t="shared" si="55"/>
        <v>0</v>
      </c>
      <c r="DF51" s="123">
        <f t="shared" si="55"/>
        <v>0</v>
      </c>
      <c r="DG51" s="123">
        <f t="shared" si="55"/>
        <v>0</v>
      </c>
      <c r="DH51" s="123">
        <f t="shared" si="55"/>
        <v>0</v>
      </c>
      <c r="DI51" s="123">
        <f t="shared" si="55"/>
        <v>0</v>
      </c>
      <c r="DJ51" s="123">
        <f t="shared" si="55"/>
        <v>0</v>
      </c>
      <c r="DK51" s="123">
        <f t="shared" si="55"/>
        <v>0</v>
      </c>
      <c r="DL51" s="123">
        <f t="shared" si="55"/>
        <v>0</v>
      </c>
      <c r="DM51" s="123">
        <f t="shared" si="55"/>
        <v>0</v>
      </c>
      <c r="DN51" s="123">
        <f t="shared" si="55"/>
        <v>0</v>
      </c>
      <c r="DO51" s="123">
        <f t="shared" si="55"/>
        <v>0</v>
      </c>
      <c r="DP51" s="123">
        <f t="shared" si="55"/>
        <v>0</v>
      </c>
      <c r="DQ51" s="123">
        <f t="shared" si="55"/>
        <v>0</v>
      </c>
      <c r="DR51" s="123">
        <f t="shared" si="55"/>
        <v>0</v>
      </c>
      <c r="DS51" s="123">
        <f t="shared" si="55"/>
        <v>0</v>
      </c>
      <c r="DT51" s="123">
        <f t="shared" si="55"/>
        <v>0</v>
      </c>
      <c r="DU51" s="123">
        <f t="shared" si="55"/>
        <v>0</v>
      </c>
      <c r="DV51" s="123">
        <f t="shared" si="55"/>
        <v>0</v>
      </c>
      <c r="DW51" s="123">
        <f t="shared" si="55"/>
        <v>0</v>
      </c>
      <c r="DX51" s="123">
        <f t="shared" si="55"/>
        <v>0</v>
      </c>
      <c r="DY51" s="123">
        <f t="shared" si="55"/>
        <v>0</v>
      </c>
      <c r="DZ51" s="123">
        <f t="shared" si="55"/>
        <v>0</v>
      </c>
      <c r="EA51" s="123">
        <f t="shared" si="55"/>
        <v>0</v>
      </c>
    </row>
    <row r="52" spans="1:131" x14ac:dyDescent="0.35">
      <c r="E52" s="622" t="s">
        <v>304</v>
      </c>
      <c r="F52" s="622"/>
      <c r="G52" s="622" t="str">
        <f xml:space="preserve"> SMU</f>
        <v>$ 000s</v>
      </c>
      <c r="H52" s="622">
        <f xml:space="preserve"> SUM(J52:EA52)</f>
        <v>199698.26608114431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si="56"/>
        <v>-928.78964070783229</v>
      </c>
      <c r="N52" s="622">
        <f t="shared" si="56"/>
        <v>-275.68403719121818</v>
      </c>
      <c r="O52" s="622">
        <f t="shared" si="56"/>
        <v>-3247.618464857906</v>
      </c>
      <c r="P52" s="622">
        <f t="shared" si="56"/>
        <v>-2991.9605898219243</v>
      </c>
      <c r="Q52" s="622">
        <f t="shared" si="56"/>
        <v>-110.45167307249687</v>
      </c>
      <c r="R52" s="622">
        <f t="shared" si="56"/>
        <v>490.85027186743798</v>
      </c>
      <c r="S52" s="622">
        <f t="shared" si="56"/>
        <v>-2511.7633153110701</v>
      </c>
      <c r="T52" s="622">
        <f t="shared" si="56"/>
        <v>-2298.7644233028145</v>
      </c>
      <c r="U52" s="622">
        <f t="shared" si="56"/>
        <v>526.14899578751817</v>
      </c>
      <c r="V52" s="622">
        <f t="shared" si="56"/>
        <v>1115.6587375258714</v>
      </c>
      <c r="W52" s="622">
        <f t="shared" si="56"/>
        <v>-1882.6410165211146</v>
      </c>
      <c r="X52" s="622">
        <f t="shared" si="56"/>
        <v>-1703.0776593371083</v>
      </c>
      <c r="Y52" s="622">
        <f t="shared" si="56"/>
        <v>1152.7227025781281</v>
      </c>
      <c r="Z52" s="622">
        <f t="shared" si="56"/>
        <v>1773.9808194791171</v>
      </c>
      <c r="AA52" s="622">
        <f t="shared" si="56"/>
        <v>-1236.4027828632711</v>
      </c>
      <c r="AB52" s="622">
        <f t="shared" si="56"/>
        <v>-1076.0141359357549</v>
      </c>
      <c r="AC52" s="622">
        <f t="shared" si="56"/>
        <v>1732.956193331891</v>
      </c>
      <c r="AD52" s="622">
        <f t="shared" si="56"/>
        <v>2329.5056166072063</v>
      </c>
      <c r="AE52" s="622">
        <f t="shared" si="56"/>
        <v>-687.53405944524457</v>
      </c>
      <c r="AF52" s="622">
        <f t="shared" si="56"/>
        <v>-550.87920856034714</v>
      </c>
      <c r="AG52" s="622">
        <f t="shared" si="56"/>
        <v>2225.9774043632697</v>
      </c>
      <c r="AH52" s="622">
        <f t="shared" si="56"/>
        <v>2802.5413502050974</v>
      </c>
      <c r="AI52" s="622">
        <f t="shared" si="56"/>
        <v>-216.72886991435882</v>
      </c>
      <c r="AJ52" s="622">
        <f t="shared" si="56"/>
        <v>-99.65460347896726</v>
      </c>
      <c r="AK52" s="622">
        <f t="shared" si="56"/>
        <v>2649.293131496609</v>
      </c>
      <c r="AL52" s="622">
        <f t="shared" si="56"/>
        <v>3209.826816650424</v>
      </c>
      <c r="AM52" s="622">
        <f t="shared" si="56"/>
        <v>191.48195302663919</v>
      </c>
      <c r="AN52" s="622">
        <f t="shared" si="56"/>
        <v>287.69097252298104</v>
      </c>
      <c r="AO52" s="622">
        <f t="shared" si="56"/>
        <v>3016.1735433262647</v>
      </c>
      <c r="AP52" s="622">
        <f t="shared" ref="AP52:BU52" si="57" xml:space="preserve"> AP47 + AP48 + AP49 - AP50 - AP51</f>
        <v>3558.5639176908817</v>
      </c>
      <c r="AQ52" s="622">
        <f t="shared" si="57"/>
        <v>538.67984133771392</v>
      </c>
      <c r="AR52" s="622">
        <f t="shared" si="57"/>
        <v>625.28431318133948</v>
      </c>
      <c r="AS52" s="622">
        <f t="shared" si="57"/>
        <v>3326.8482990622747</v>
      </c>
      <c r="AT52" s="622">
        <f t="shared" si="57"/>
        <v>3858.3208535949593</v>
      </c>
      <c r="AU52" s="622">
        <f t="shared" si="57"/>
        <v>844.4067717272419</v>
      </c>
      <c r="AV52" s="622">
        <f t="shared" si="57"/>
        <v>919.30969977546863</v>
      </c>
      <c r="AW52" s="622">
        <f t="shared" si="57"/>
        <v>3600.7672128480413</v>
      </c>
      <c r="AX52" s="622">
        <f t="shared" si="57"/>
        <v>4123.4641446436162</v>
      </c>
      <c r="AY52" s="622">
        <f t="shared" si="57"/>
        <v>1117.5067912101294</v>
      </c>
      <c r="AZ52" s="622">
        <f t="shared" si="57"/>
        <v>1182.5741020566491</v>
      </c>
      <c r="BA52" s="622">
        <f t="shared" si="57"/>
        <v>3845.9076213217204</v>
      </c>
      <c r="BB52" s="622">
        <f t="shared" si="57"/>
        <v>4325.6038837802698</v>
      </c>
      <c r="BC52" s="622">
        <f t="shared" si="57"/>
        <v>1279.7110920339328</v>
      </c>
      <c r="BD52" s="622">
        <f t="shared" si="57"/>
        <v>1306.3831513673088</v>
      </c>
      <c r="BE52" s="622">
        <f t="shared" si="57"/>
        <v>3931.2079728470312</v>
      </c>
      <c r="BF52" s="622">
        <f t="shared" si="57"/>
        <v>4402.6601774208957</v>
      </c>
      <c r="BG52" s="622">
        <f t="shared" si="57"/>
        <v>1366.3532683149028</v>
      </c>
      <c r="BH52" s="622">
        <f t="shared" si="57"/>
        <v>1387.6000137502804</v>
      </c>
      <c r="BI52" s="622">
        <f t="shared" si="57"/>
        <v>3994.3348081803751</v>
      </c>
      <c r="BJ52" s="622">
        <f t="shared" si="57"/>
        <v>4458.6586152455347</v>
      </c>
      <c r="BK52" s="622">
        <f t="shared" si="57"/>
        <v>1432.9107466676965</v>
      </c>
      <c r="BL52" s="622">
        <f t="shared" si="57"/>
        <v>1449.7289118418573</v>
      </c>
      <c r="BM52" s="622">
        <f t="shared" si="57"/>
        <v>4039.3848695805245</v>
      </c>
      <c r="BN52" s="622">
        <f t="shared" si="57"/>
        <v>4497.4908094896909</v>
      </c>
      <c r="BO52" s="622">
        <f t="shared" si="57"/>
        <v>1483.0806959550541</v>
      </c>
      <c r="BP52" s="622">
        <f t="shared" si="57"/>
        <v>1496.2819326320337</v>
      </c>
      <c r="BQ52" s="622">
        <f t="shared" si="57"/>
        <v>4069.6940950869443</v>
      </c>
      <c r="BR52" s="622">
        <f t="shared" si="57"/>
        <v>4522.3256046357119</v>
      </c>
      <c r="BS52" s="622">
        <f t="shared" si="57"/>
        <v>1519.8736497633483</v>
      </c>
      <c r="BT52" s="622">
        <f t="shared" si="57"/>
        <v>1530.1188554556134</v>
      </c>
      <c r="BU52" s="622">
        <f t="shared" si="57"/>
        <v>4087.9787278956182</v>
      </c>
      <c r="BV52" s="622">
        <f t="shared" ref="BV52:DA52" si="58" xml:space="preserve"> BV47 + BV48 + BV49 - BV50 - BV51</f>
        <v>4535.7431312336348</v>
      </c>
      <c r="BW52" s="622">
        <f t="shared" si="58"/>
        <v>1545.7408574564413</v>
      </c>
      <c r="BX52" s="622">
        <f t="shared" si="58"/>
        <v>1553.5681354081139</v>
      </c>
      <c r="BY52" s="622">
        <f t="shared" si="58"/>
        <v>4096.4502505105529</v>
      </c>
      <c r="BZ52" s="622">
        <f t="shared" si="58"/>
        <v>4539.8439932572355</v>
      </c>
      <c r="CA52" s="622">
        <f t="shared" si="58"/>
        <v>1562.6780120862531</v>
      </c>
      <c r="CB52" s="622">
        <f t="shared" si="58"/>
        <v>1568.5254447738262</v>
      </c>
      <c r="CC52" s="622">
        <f t="shared" si="58"/>
        <v>4096.9089990051489</v>
      </c>
      <c r="CD52" s="622">
        <f t="shared" si="58"/>
        <v>4536.3382015627312</v>
      </c>
      <c r="CE52" s="622">
        <f t="shared" si="58"/>
        <v>1572.3097370990595</v>
      </c>
      <c r="CF52" s="622">
        <f t="shared" si="58"/>
        <v>1576.5339353080835</v>
      </c>
      <c r="CG52" s="622">
        <f t="shared" si="58"/>
        <v>4090.8204120933406</v>
      </c>
      <c r="CH52" s="622">
        <f t="shared" si="58"/>
        <v>4526.6176104150218</v>
      </c>
      <c r="CI52" s="622">
        <f t="shared" si="58"/>
        <v>1575.9584009541413</v>
      </c>
      <c r="CJ52" s="622">
        <f t="shared" si="58"/>
        <v>1578.8496120344805</v>
      </c>
      <c r="CK52" s="622">
        <f t="shared" si="58"/>
        <v>4079.3771361381987</v>
      </c>
      <c r="CL52" s="622">
        <f t="shared" si="58"/>
        <v>4511.8149171527293</v>
      </c>
      <c r="CM52" s="622">
        <f t="shared" si="58"/>
        <v>1574.7001667224467</v>
      </c>
      <c r="CN52" s="622">
        <f t="shared" si="58"/>
        <v>1576.49458027129</v>
      </c>
      <c r="CO52" s="622">
        <f t="shared" si="58"/>
        <v>4063.5496097265004</v>
      </c>
      <c r="CP52" s="622">
        <f t="shared" si="58"/>
        <v>4492.8517174390727</v>
      </c>
      <c r="CQ52" s="622">
        <f t="shared" si="58"/>
        <v>1569.4106444899066</v>
      </c>
      <c r="CR52" s="622">
        <f t="shared" si="58"/>
        <v>1570.3004153204481</v>
      </c>
      <c r="CS52" s="622">
        <f t="shared" si="58"/>
        <v>4044.1272647708911</v>
      </c>
      <c r="CT52" s="622">
        <f t="shared" si="58"/>
        <v>4470.4776462121145</v>
      </c>
      <c r="CU52" s="622">
        <f t="shared" si="58"/>
        <v>1560.8020751732251</v>
      </c>
      <c r="CV52" s="622">
        <f t="shared" si="58"/>
        <v>1560.9434869965053</v>
      </c>
      <c r="CW52" s="622">
        <f t="shared" si="58"/>
        <v>4021.7520847081778</v>
      </c>
      <c r="CX52" s="622">
        <f t="shared" si="58"/>
        <v>4445.3022578743949</v>
      </c>
      <c r="CY52" s="622">
        <f t="shared" si="58"/>
        <v>1549.4536166111475</v>
      </c>
      <c r="CZ52" s="622">
        <f t="shared" si="58"/>
        <v>1548.9737313153528</v>
      </c>
      <c r="DA52" s="622">
        <f t="shared" si="58"/>
        <v>3996.9459374974908</v>
      </c>
      <c r="DB52" s="622">
        <f t="shared" ref="DB52:EA52" si="59" xml:space="preserve"> DB47 + DB48 + DB49 - DB50 - DB51</f>
        <v>4417.8209925405499</v>
      </c>
      <c r="DC52" s="622">
        <f t="shared" si="59"/>
        <v>1535.8360114087957</v>
      </c>
      <c r="DD52" s="622">
        <f t="shared" si="59"/>
        <v>1534.8380848463914</v>
      </c>
      <c r="DE52" s="622">
        <f t="shared" si="59"/>
        <v>3970.1328381467933</v>
      </c>
      <c r="DF52" s="622">
        <f t="shared" si="59"/>
        <v>4388.4363253348529</v>
      </c>
      <c r="DG52" s="622">
        <f t="shared" si="59"/>
        <v>1520.3316786773944</v>
      </c>
      <c r="DH52" s="622">
        <f t="shared" si="59"/>
        <v>926.84664972992732</v>
      </c>
      <c r="DI52" s="622">
        <f t="shared" si="59"/>
        <v>0</v>
      </c>
      <c r="DJ52" s="622">
        <f t="shared" si="59"/>
        <v>0</v>
      </c>
      <c r="DK52" s="622">
        <f t="shared" si="59"/>
        <v>0</v>
      </c>
      <c r="DL52" s="622">
        <f t="shared" si="59"/>
        <v>0</v>
      </c>
      <c r="DM52" s="622">
        <f t="shared" si="59"/>
        <v>0</v>
      </c>
      <c r="DN52" s="622">
        <f t="shared" si="59"/>
        <v>0</v>
      </c>
      <c r="DO52" s="622">
        <f t="shared" si="59"/>
        <v>0</v>
      </c>
      <c r="DP52" s="622">
        <f t="shared" si="59"/>
        <v>0</v>
      </c>
      <c r="DQ52" s="622">
        <f t="shared" si="59"/>
        <v>0</v>
      </c>
      <c r="DR52" s="622">
        <f t="shared" si="59"/>
        <v>0</v>
      </c>
      <c r="DS52" s="622">
        <f t="shared" si="59"/>
        <v>0</v>
      </c>
      <c r="DT52" s="622">
        <f t="shared" si="59"/>
        <v>0</v>
      </c>
      <c r="DU52" s="622">
        <f t="shared" si="59"/>
        <v>0</v>
      </c>
      <c r="DV52" s="622">
        <f t="shared" si="59"/>
        <v>0</v>
      </c>
      <c r="DW52" s="622">
        <f t="shared" si="59"/>
        <v>0</v>
      </c>
      <c r="DX52" s="622">
        <f t="shared" si="59"/>
        <v>0</v>
      </c>
      <c r="DY52" s="622">
        <f t="shared" si="59"/>
        <v>0</v>
      </c>
      <c r="DZ52" s="622">
        <f t="shared" si="59"/>
        <v>0</v>
      </c>
      <c r="EA52" s="622">
        <f t="shared" si="59"/>
        <v>0</v>
      </c>
    </row>
    <row r="54" spans="1:131" x14ac:dyDescent="0.35">
      <c r="E54" s="53" t="str">
        <f t="shared" ref="E54:AJ54" si="60" xml:space="preserve"> E$52</f>
        <v>Taxable profit / (tax losses arising)</v>
      </c>
      <c r="F54" s="53">
        <f t="shared" si="60"/>
        <v>0</v>
      </c>
      <c r="G54" s="53" t="str">
        <f t="shared" si="60"/>
        <v>$ 000s</v>
      </c>
      <c r="H54" s="53">
        <f t="shared" si="60"/>
        <v>199698.26608114431</v>
      </c>
      <c r="I54" s="53">
        <f t="shared" si="60"/>
        <v>0</v>
      </c>
      <c r="J54" s="53">
        <f t="shared" si="60"/>
        <v>0</v>
      </c>
      <c r="K54" s="53">
        <f t="shared" si="60"/>
        <v>0</v>
      </c>
      <c r="L54" s="53">
        <f t="shared" si="60"/>
        <v>0</v>
      </c>
      <c r="M54" s="53">
        <f t="shared" si="60"/>
        <v>-928.78964070783229</v>
      </c>
      <c r="N54" s="53">
        <f t="shared" si="60"/>
        <v>-275.68403719121818</v>
      </c>
      <c r="O54" s="53">
        <f t="shared" si="60"/>
        <v>-3247.618464857906</v>
      </c>
      <c r="P54" s="53">
        <f t="shared" si="60"/>
        <v>-2991.9605898219243</v>
      </c>
      <c r="Q54" s="53">
        <f t="shared" si="60"/>
        <v>-110.45167307249687</v>
      </c>
      <c r="R54" s="53">
        <f t="shared" si="60"/>
        <v>490.85027186743798</v>
      </c>
      <c r="S54" s="53">
        <f t="shared" si="60"/>
        <v>-2511.7633153110701</v>
      </c>
      <c r="T54" s="53">
        <f t="shared" si="60"/>
        <v>-2298.7644233028145</v>
      </c>
      <c r="U54" s="53">
        <f t="shared" si="60"/>
        <v>526.14899578751817</v>
      </c>
      <c r="V54" s="53">
        <f t="shared" si="60"/>
        <v>1115.6587375258714</v>
      </c>
      <c r="W54" s="53">
        <f t="shared" si="60"/>
        <v>-1882.6410165211146</v>
      </c>
      <c r="X54" s="53">
        <f t="shared" si="60"/>
        <v>-1703.0776593371083</v>
      </c>
      <c r="Y54" s="53">
        <f t="shared" si="60"/>
        <v>1152.7227025781281</v>
      </c>
      <c r="Z54" s="53">
        <f t="shared" si="60"/>
        <v>1773.9808194791171</v>
      </c>
      <c r="AA54" s="53">
        <f t="shared" si="60"/>
        <v>-1236.4027828632711</v>
      </c>
      <c r="AB54" s="53">
        <f t="shared" si="60"/>
        <v>-1076.0141359357549</v>
      </c>
      <c r="AC54" s="53">
        <f t="shared" si="60"/>
        <v>1732.956193331891</v>
      </c>
      <c r="AD54" s="53">
        <f t="shared" si="60"/>
        <v>2329.5056166072063</v>
      </c>
      <c r="AE54" s="53">
        <f t="shared" si="60"/>
        <v>-687.53405944524457</v>
      </c>
      <c r="AF54" s="53">
        <f t="shared" si="60"/>
        <v>-550.87920856034714</v>
      </c>
      <c r="AG54" s="53">
        <f t="shared" si="60"/>
        <v>2225.9774043632697</v>
      </c>
      <c r="AH54" s="53">
        <f t="shared" si="60"/>
        <v>2802.5413502050974</v>
      </c>
      <c r="AI54" s="53">
        <f t="shared" si="60"/>
        <v>-216.72886991435882</v>
      </c>
      <c r="AJ54" s="53">
        <f t="shared" si="60"/>
        <v>-99.65460347896726</v>
      </c>
      <c r="AK54" s="53">
        <f t="shared" ref="AK54:BP54" si="61" xml:space="preserve"> AK$52</f>
        <v>2649.293131496609</v>
      </c>
      <c r="AL54" s="53">
        <f t="shared" si="61"/>
        <v>3209.826816650424</v>
      </c>
      <c r="AM54" s="53">
        <f t="shared" si="61"/>
        <v>191.48195302663919</v>
      </c>
      <c r="AN54" s="53">
        <f t="shared" si="61"/>
        <v>287.69097252298104</v>
      </c>
      <c r="AO54" s="53">
        <f t="shared" si="61"/>
        <v>3016.1735433262647</v>
      </c>
      <c r="AP54" s="53">
        <f t="shared" si="61"/>
        <v>3558.5639176908817</v>
      </c>
      <c r="AQ54" s="53">
        <f t="shared" si="61"/>
        <v>538.67984133771392</v>
      </c>
      <c r="AR54" s="53">
        <f t="shared" si="61"/>
        <v>625.28431318133948</v>
      </c>
      <c r="AS54" s="53">
        <f t="shared" si="61"/>
        <v>3326.8482990622747</v>
      </c>
      <c r="AT54" s="53">
        <f t="shared" si="61"/>
        <v>3858.3208535949593</v>
      </c>
      <c r="AU54" s="53">
        <f t="shared" si="61"/>
        <v>844.4067717272419</v>
      </c>
      <c r="AV54" s="53">
        <f t="shared" si="61"/>
        <v>919.30969977546863</v>
      </c>
      <c r="AW54" s="53">
        <f t="shared" si="61"/>
        <v>3600.7672128480413</v>
      </c>
      <c r="AX54" s="53">
        <f t="shared" si="61"/>
        <v>4123.4641446436162</v>
      </c>
      <c r="AY54" s="53">
        <f t="shared" si="61"/>
        <v>1117.5067912101294</v>
      </c>
      <c r="AZ54" s="53">
        <f t="shared" si="61"/>
        <v>1182.5741020566491</v>
      </c>
      <c r="BA54" s="53">
        <f t="shared" si="61"/>
        <v>3845.9076213217204</v>
      </c>
      <c r="BB54" s="53">
        <f t="shared" si="61"/>
        <v>4325.6038837802698</v>
      </c>
      <c r="BC54" s="53">
        <f t="shared" si="61"/>
        <v>1279.7110920339328</v>
      </c>
      <c r="BD54" s="53">
        <f t="shared" si="61"/>
        <v>1306.3831513673088</v>
      </c>
      <c r="BE54" s="53">
        <f t="shared" si="61"/>
        <v>3931.2079728470312</v>
      </c>
      <c r="BF54" s="53">
        <f t="shared" si="61"/>
        <v>4402.6601774208957</v>
      </c>
      <c r="BG54" s="53">
        <f t="shared" si="61"/>
        <v>1366.3532683149028</v>
      </c>
      <c r="BH54" s="53">
        <f t="shared" si="61"/>
        <v>1387.6000137502804</v>
      </c>
      <c r="BI54" s="53">
        <f t="shared" si="61"/>
        <v>3994.3348081803751</v>
      </c>
      <c r="BJ54" s="53">
        <f t="shared" si="61"/>
        <v>4458.6586152455347</v>
      </c>
      <c r="BK54" s="53">
        <f t="shared" si="61"/>
        <v>1432.9107466676965</v>
      </c>
      <c r="BL54" s="53">
        <f t="shared" si="61"/>
        <v>1449.7289118418573</v>
      </c>
      <c r="BM54" s="53">
        <f t="shared" si="61"/>
        <v>4039.3848695805245</v>
      </c>
      <c r="BN54" s="53">
        <f t="shared" si="61"/>
        <v>4497.4908094896909</v>
      </c>
      <c r="BO54" s="53">
        <f t="shared" si="61"/>
        <v>1483.0806959550541</v>
      </c>
      <c r="BP54" s="53">
        <f t="shared" si="61"/>
        <v>1496.2819326320337</v>
      </c>
      <c r="BQ54" s="53">
        <f t="shared" ref="BQ54:CV54" si="62" xml:space="preserve"> BQ$52</f>
        <v>4069.6940950869443</v>
      </c>
      <c r="BR54" s="53">
        <f t="shared" si="62"/>
        <v>4522.3256046357119</v>
      </c>
      <c r="BS54" s="53">
        <f t="shared" si="62"/>
        <v>1519.8736497633483</v>
      </c>
      <c r="BT54" s="53">
        <f t="shared" si="62"/>
        <v>1530.1188554556134</v>
      </c>
      <c r="BU54" s="53">
        <f t="shared" si="62"/>
        <v>4087.9787278956182</v>
      </c>
      <c r="BV54" s="53">
        <f t="shared" si="62"/>
        <v>4535.7431312336348</v>
      </c>
      <c r="BW54" s="53">
        <f t="shared" si="62"/>
        <v>1545.7408574564413</v>
      </c>
      <c r="BX54" s="53">
        <f t="shared" si="62"/>
        <v>1553.5681354081139</v>
      </c>
      <c r="BY54" s="53">
        <f t="shared" si="62"/>
        <v>4096.4502505105529</v>
      </c>
      <c r="BZ54" s="53">
        <f t="shared" si="62"/>
        <v>4539.8439932572355</v>
      </c>
      <c r="CA54" s="53">
        <f t="shared" si="62"/>
        <v>1562.6780120862531</v>
      </c>
      <c r="CB54" s="53">
        <f t="shared" si="62"/>
        <v>1568.5254447738262</v>
      </c>
      <c r="CC54" s="53">
        <f t="shared" si="62"/>
        <v>4096.9089990051489</v>
      </c>
      <c r="CD54" s="53">
        <f t="shared" si="62"/>
        <v>4536.3382015627312</v>
      </c>
      <c r="CE54" s="53">
        <f t="shared" si="62"/>
        <v>1572.3097370990595</v>
      </c>
      <c r="CF54" s="53">
        <f t="shared" si="62"/>
        <v>1576.5339353080835</v>
      </c>
      <c r="CG54" s="53">
        <f t="shared" si="62"/>
        <v>4090.8204120933406</v>
      </c>
      <c r="CH54" s="53">
        <f t="shared" si="62"/>
        <v>4526.6176104150218</v>
      </c>
      <c r="CI54" s="53">
        <f t="shared" si="62"/>
        <v>1575.9584009541413</v>
      </c>
      <c r="CJ54" s="53">
        <f t="shared" si="62"/>
        <v>1578.8496120344805</v>
      </c>
      <c r="CK54" s="53">
        <f t="shared" si="62"/>
        <v>4079.3771361381987</v>
      </c>
      <c r="CL54" s="53">
        <f t="shared" si="62"/>
        <v>4511.8149171527293</v>
      </c>
      <c r="CM54" s="53">
        <f t="shared" si="62"/>
        <v>1574.7001667224467</v>
      </c>
      <c r="CN54" s="53">
        <f t="shared" si="62"/>
        <v>1576.49458027129</v>
      </c>
      <c r="CO54" s="53">
        <f t="shared" si="62"/>
        <v>4063.5496097265004</v>
      </c>
      <c r="CP54" s="53">
        <f t="shared" si="62"/>
        <v>4492.8517174390727</v>
      </c>
      <c r="CQ54" s="53">
        <f t="shared" si="62"/>
        <v>1569.4106444899066</v>
      </c>
      <c r="CR54" s="53">
        <f t="shared" si="62"/>
        <v>1570.3004153204481</v>
      </c>
      <c r="CS54" s="53">
        <f t="shared" si="62"/>
        <v>4044.1272647708911</v>
      </c>
      <c r="CT54" s="53">
        <f t="shared" si="62"/>
        <v>4470.4776462121145</v>
      </c>
      <c r="CU54" s="53">
        <f t="shared" si="62"/>
        <v>1560.8020751732251</v>
      </c>
      <c r="CV54" s="53">
        <f t="shared" si="62"/>
        <v>1560.9434869965053</v>
      </c>
      <c r="CW54" s="53">
        <f t="shared" ref="CW54:EA54" si="63" xml:space="preserve"> CW$52</f>
        <v>4021.7520847081778</v>
      </c>
      <c r="CX54" s="53">
        <f t="shared" si="63"/>
        <v>4445.3022578743949</v>
      </c>
      <c r="CY54" s="53">
        <f t="shared" si="63"/>
        <v>1549.4536166111475</v>
      </c>
      <c r="CZ54" s="53">
        <f t="shared" si="63"/>
        <v>1548.9737313153528</v>
      </c>
      <c r="DA54" s="53">
        <f t="shared" si="63"/>
        <v>3996.9459374974908</v>
      </c>
      <c r="DB54" s="53">
        <f t="shared" si="63"/>
        <v>4417.8209925405499</v>
      </c>
      <c r="DC54" s="53">
        <f t="shared" si="63"/>
        <v>1535.8360114087957</v>
      </c>
      <c r="DD54" s="53">
        <f t="shared" si="63"/>
        <v>1534.8380848463914</v>
      </c>
      <c r="DE54" s="53">
        <f t="shared" si="63"/>
        <v>3970.1328381467933</v>
      </c>
      <c r="DF54" s="53">
        <f t="shared" si="63"/>
        <v>4388.4363253348529</v>
      </c>
      <c r="DG54" s="53">
        <f t="shared" si="63"/>
        <v>1520.3316786773944</v>
      </c>
      <c r="DH54" s="53">
        <f t="shared" si="63"/>
        <v>926.84664972992732</v>
      </c>
      <c r="DI54" s="53">
        <f t="shared" si="63"/>
        <v>0</v>
      </c>
      <c r="DJ54" s="53">
        <f t="shared" si="63"/>
        <v>0</v>
      </c>
      <c r="DK54" s="53">
        <f t="shared" si="63"/>
        <v>0</v>
      </c>
      <c r="DL54" s="53">
        <f t="shared" si="63"/>
        <v>0</v>
      </c>
      <c r="DM54" s="53">
        <f t="shared" si="63"/>
        <v>0</v>
      </c>
      <c r="DN54" s="53">
        <f t="shared" si="63"/>
        <v>0</v>
      </c>
      <c r="DO54" s="53">
        <f t="shared" si="63"/>
        <v>0</v>
      </c>
      <c r="DP54" s="53">
        <f t="shared" si="63"/>
        <v>0</v>
      </c>
      <c r="DQ54" s="53">
        <f t="shared" si="63"/>
        <v>0</v>
      </c>
      <c r="DR54" s="53">
        <f t="shared" si="63"/>
        <v>0</v>
      </c>
      <c r="DS54" s="53">
        <f t="shared" si="63"/>
        <v>0</v>
      </c>
      <c r="DT54" s="53">
        <f t="shared" si="63"/>
        <v>0</v>
      </c>
      <c r="DU54" s="53">
        <f t="shared" si="63"/>
        <v>0</v>
      </c>
      <c r="DV54" s="53">
        <f t="shared" si="63"/>
        <v>0</v>
      </c>
      <c r="DW54" s="53">
        <f t="shared" si="63"/>
        <v>0</v>
      </c>
      <c r="DX54" s="53">
        <f t="shared" si="63"/>
        <v>0</v>
      </c>
      <c r="DY54" s="53">
        <f t="shared" si="63"/>
        <v>0</v>
      </c>
      <c r="DZ54" s="53">
        <f t="shared" si="63"/>
        <v>0</v>
      </c>
      <c r="EA54" s="53">
        <f t="shared" si="63"/>
        <v>0</v>
      </c>
    </row>
    <row r="55" spans="1:131" x14ac:dyDescent="0.35">
      <c r="E55" s="7" t="s">
        <v>319</v>
      </c>
      <c r="G55" s="7" t="str">
        <f xml:space="preserve"> SMU</f>
        <v>$ 000s</v>
      </c>
      <c r="H55" s="7">
        <f xml:space="preserve"> SUM(J55:EA55)</f>
        <v>219516.23056146575</v>
      </c>
      <c r="J55" s="7">
        <f t="shared" ref="J55:AO55" si="64" xml:space="preserve"> MAX(J54, 0)</f>
        <v>0</v>
      </c>
      <c r="K55" s="7">
        <f t="shared" si="64"/>
        <v>0</v>
      </c>
      <c r="L55" s="7">
        <f t="shared" si="64"/>
        <v>0</v>
      </c>
      <c r="M55" s="7">
        <f t="shared" si="64"/>
        <v>0</v>
      </c>
      <c r="N55" s="7">
        <f t="shared" si="64"/>
        <v>0</v>
      </c>
      <c r="O55" s="7">
        <f t="shared" si="64"/>
        <v>0</v>
      </c>
      <c r="P55" s="7">
        <f t="shared" si="64"/>
        <v>0</v>
      </c>
      <c r="Q55" s="7">
        <f t="shared" si="64"/>
        <v>0</v>
      </c>
      <c r="R55" s="7">
        <f t="shared" si="64"/>
        <v>490.85027186743798</v>
      </c>
      <c r="S55" s="7">
        <f t="shared" si="64"/>
        <v>0</v>
      </c>
      <c r="T55" s="7">
        <f t="shared" si="64"/>
        <v>0</v>
      </c>
      <c r="U55" s="7">
        <f t="shared" si="64"/>
        <v>526.14899578751817</v>
      </c>
      <c r="V55" s="7">
        <f t="shared" si="64"/>
        <v>1115.6587375258714</v>
      </c>
      <c r="W55" s="7">
        <f t="shared" si="64"/>
        <v>0</v>
      </c>
      <c r="X55" s="7">
        <f t="shared" si="64"/>
        <v>0</v>
      </c>
      <c r="Y55" s="7">
        <f t="shared" si="64"/>
        <v>1152.7227025781281</v>
      </c>
      <c r="Z55" s="7">
        <f t="shared" si="64"/>
        <v>1773.9808194791171</v>
      </c>
      <c r="AA55" s="7">
        <f t="shared" si="64"/>
        <v>0</v>
      </c>
      <c r="AB55" s="7">
        <f t="shared" si="64"/>
        <v>0</v>
      </c>
      <c r="AC55" s="7">
        <f t="shared" si="64"/>
        <v>1732.956193331891</v>
      </c>
      <c r="AD55" s="7">
        <f t="shared" si="64"/>
        <v>2329.5056166072063</v>
      </c>
      <c r="AE55" s="7">
        <f t="shared" si="64"/>
        <v>0</v>
      </c>
      <c r="AF55" s="7">
        <f t="shared" si="64"/>
        <v>0</v>
      </c>
      <c r="AG55" s="7">
        <f t="shared" si="64"/>
        <v>2225.9774043632697</v>
      </c>
      <c r="AH55" s="7">
        <f t="shared" si="64"/>
        <v>2802.5413502050974</v>
      </c>
      <c r="AI55" s="7">
        <f t="shared" si="64"/>
        <v>0</v>
      </c>
      <c r="AJ55" s="7">
        <f t="shared" si="64"/>
        <v>0</v>
      </c>
      <c r="AK55" s="7">
        <f t="shared" si="64"/>
        <v>2649.293131496609</v>
      </c>
      <c r="AL55" s="7">
        <f t="shared" si="64"/>
        <v>3209.826816650424</v>
      </c>
      <c r="AM55" s="7">
        <f t="shared" si="64"/>
        <v>191.48195302663919</v>
      </c>
      <c r="AN55" s="7">
        <f t="shared" si="64"/>
        <v>287.69097252298104</v>
      </c>
      <c r="AO55" s="7">
        <f t="shared" si="64"/>
        <v>3016.1735433262647</v>
      </c>
      <c r="AP55" s="7">
        <f t="shared" ref="AP55:BU55" si="65" xml:space="preserve"> MAX(AP54, 0)</f>
        <v>3558.5639176908817</v>
      </c>
      <c r="AQ55" s="7">
        <f t="shared" si="65"/>
        <v>538.67984133771392</v>
      </c>
      <c r="AR55" s="7">
        <f t="shared" si="65"/>
        <v>625.28431318133948</v>
      </c>
      <c r="AS55" s="7">
        <f t="shared" si="65"/>
        <v>3326.8482990622747</v>
      </c>
      <c r="AT55" s="7">
        <f t="shared" si="65"/>
        <v>3858.3208535949593</v>
      </c>
      <c r="AU55" s="7">
        <f t="shared" si="65"/>
        <v>844.4067717272419</v>
      </c>
      <c r="AV55" s="7">
        <f t="shared" si="65"/>
        <v>919.30969977546863</v>
      </c>
      <c r="AW55" s="7">
        <f t="shared" si="65"/>
        <v>3600.7672128480413</v>
      </c>
      <c r="AX55" s="7">
        <f t="shared" si="65"/>
        <v>4123.4641446436162</v>
      </c>
      <c r="AY55" s="7">
        <f t="shared" si="65"/>
        <v>1117.5067912101294</v>
      </c>
      <c r="AZ55" s="7">
        <f t="shared" si="65"/>
        <v>1182.5741020566491</v>
      </c>
      <c r="BA55" s="7">
        <f t="shared" si="65"/>
        <v>3845.9076213217204</v>
      </c>
      <c r="BB55" s="7">
        <f t="shared" si="65"/>
        <v>4325.6038837802698</v>
      </c>
      <c r="BC55" s="7">
        <f t="shared" si="65"/>
        <v>1279.7110920339328</v>
      </c>
      <c r="BD55" s="7">
        <f t="shared" si="65"/>
        <v>1306.3831513673088</v>
      </c>
      <c r="BE55" s="7">
        <f t="shared" si="65"/>
        <v>3931.2079728470312</v>
      </c>
      <c r="BF55" s="7">
        <f t="shared" si="65"/>
        <v>4402.6601774208957</v>
      </c>
      <c r="BG55" s="7">
        <f t="shared" si="65"/>
        <v>1366.3532683149028</v>
      </c>
      <c r="BH55" s="7">
        <f t="shared" si="65"/>
        <v>1387.6000137502804</v>
      </c>
      <c r="BI55" s="7">
        <f t="shared" si="65"/>
        <v>3994.3348081803751</v>
      </c>
      <c r="BJ55" s="7">
        <f t="shared" si="65"/>
        <v>4458.6586152455347</v>
      </c>
      <c r="BK55" s="7">
        <f t="shared" si="65"/>
        <v>1432.9107466676965</v>
      </c>
      <c r="BL55" s="7">
        <f t="shared" si="65"/>
        <v>1449.7289118418573</v>
      </c>
      <c r="BM55" s="7">
        <f t="shared" si="65"/>
        <v>4039.3848695805245</v>
      </c>
      <c r="BN55" s="7">
        <f t="shared" si="65"/>
        <v>4497.4908094896909</v>
      </c>
      <c r="BO55" s="7">
        <f t="shared" si="65"/>
        <v>1483.0806959550541</v>
      </c>
      <c r="BP55" s="7">
        <f t="shared" si="65"/>
        <v>1496.2819326320337</v>
      </c>
      <c r="BQ55" s="7">
        <f t="shared" si="65"/>
        <v>4069.6940950869443</v>
      </c>
      <c r="BR55" s="7">
        <f t="shared" si="65"/>
        <v>4522.3256046357119</v>
      </c>
      <c r="BS55" s="7">
        <f t="shared" si="65"/>
        <v>1519.8736497633483</v>
      </c>
      <c r="BT55" s="7">
        <f t="shared" si="65"/>
        <v>1530.1188554556134</v>
      </c>
      <c r="BU55" s="7">
        <f t="shared" si="65"/>
        <v>4087.9787278956182</v>
      </c>
      <c r="BV55" s="7">
        <f t="shared" ref="BV55:DA55" si="66" xml:space="preserve"> MAX(BV54, 0)</f>
        <v>4535.7431312336348</v>
      </c>
      <c r="BW55" s="7">
        <f t="shared" si="66"/>
        <v>1545.7408574564413</v>
      </c>
      <c r="BX55" s="7">
        <f t="shared" si="66"/>
        <v>1553.5681354081139</v>
      </c>
      <c r="BY55" s="7">
        <f t="shared" si="66"/>
        <v>4096.4502505105529</v>
      </c>
      <c r="BZ55" s="7">
        <f t="shared" si="66"/>
        <v>4539.8439932572355</v>
      </c>
      <c r="CA55" s="7">
        <f t="shared" si="66"/>
        <v>1562.6780120862531</v>
      </c>
      <c r="CB55" s="7">
        <f t="shared" si="66"/>
        <v>1568.5254447738262</v>
      </c>
      <c r="CC55" s="7">
        <f t="shared" si="66"/>
        <v>4096.9089990051489</v>
      </c>
      <c r="CD55" s="7">
        <f t="shared" si="66"/>
        <v>4536.3382015627312</v>
      </c>
      <c r="CE55" s="7">
        <f t="shared" si="66"/>
        <v>1572.3097370990595</v>
      </c>
      <c r="CF55" s="7">
        <f t="shared" si="66"/>
        <v>1576.5339353080835</v>
      </c>
      <c r="CG55" s="7">
        <f t="shared" si="66"/>
        <v>4090.8204120933406</v>
      </c>
      <c r="CH55" s="7">
        <f t="shared" si="66"/>
        <v>4526.6176104150218</v>
      </c>
      <c r="CI55" s="7">
        <f t="shared" si="66"/>
        <v>1575.9584009541413</v>
      </c>
      <c r="CJ55" s="7">
        <f t="shared" si="66"/>
        <v>1578.8496120344805</v>
      </c>
      <c r="CK55" s="7">
        <f t="shared" si="66"/>
        <v>4079.3771361381987</v>
      </c>
      <c r="CL55" s="7">
        <f t="shared" si="66"/>
        <v>4511.8149171527293</v>
      </c>
      <c r="CM55" s="7">
        <f t="shared" si="66"/>
        <v>1574.7001667224467</v>
      </c>
      <c r="CN55" s="7">
        <f t="shared" si="66"/>
        <v>1576.49458027129</v>
      </c>
      <c r="CO55" s="7">
        <f t="shared" si="66"/>
        <v>4063.5496097265004</v>
      </c>
      <c r="CP55" s="7">
        <f t="shared" si="66"/>
        <v>4492.8517174390727</v>
      </c>
      <c r="CQ55" s="7">
        <f t="shared" si="66"/>
        <v>1569.4106444899066</v>
      </c>
      <c r="CR55" s="7">
        <f t="shared" si="66"/>
        <v>1570.3004153204481</v>
      </c>
      <c r="CS55" s="7">
        <f t="shared" si="66"/>
        <v>4044.1272647708911</v>
      </c>
      <c r="CT55" s="7">
        <f t="shared" si="66"/>
        <v>4470.4776462121145</v>
      </c>
      <c r="CU55" s="7">
        <f t="shared" si="66"/>
        <v>1560.8020751732251</v>
      </c>
      <c r="CV55" s="7">
        <f t="shared" si="66"/>
        <v>1560.9434869965053</v>
      </c>
      <c r="CW55" s="7">
        <f t="shared" si="66"/>
        <v>4021.7520847081778</v>
      </c>
      <c r="CX55" s="7">
        <f t="shared" si="66"/>
        <v>4445.3022578743949</v>
      </c>
      <c r="CY55" s="7">
        <f t="shared" si="66"/>
        <v>1549.4536166111475</v>
      </c>
      <c r="CZ55" s="7">
        <f t="shared" si="66"/>
        <v>1548.9737313153528</v>
      </c>
      <c r="DA55" s="7">
        <f t="shared" si="66"/>
        <v>3996.9459374974908</v>
      </c>
      <c r="DB55" s="7">
        <f t="shared" ref="DB55:EA55" si="67" xml:space="preserve"> MAX(DB54, 0)</f>
        <v>4417.8209925405499</v>
      </c>
      <c r="DC55" s="7">
        <f t="shared" si="67"/>
        <v>1535.8360114087957</v>
      </c>
      <c r="DD55" s="7">
        <f t="shared" si="67"/>
        <v>1534.8380848463914</v>
      </c>
      <c r="DE55" s="7">
        <f t="shared" si="67"/>
        <v>3970.1328381467933</v>
      </c>
      <c r="DF55" s="7">
        <f t="shared" si="67"/>
        <v>4388.4363253348529</v>
      </c>
      <c r="DG55" s="7">
        <f t="shared" si="67"/>
        <v>1520.3316786773944</v>
      </c>
      <c r="DH55" s="7">
        <f t="shared" si="67"/>
        <v>926.84664972992732</v>
      </c>
      <c r="DI55" s="7">
        <f t="shared" si="67"/>
        <v>0</v>
      </c>
      <c r="DJ55" s="7">
        <f t="shared" si="67"/>
        <v>0</v>
      </c>
      <c r="DK55" s="7">
        <f t="shared" si="67"/>
        <v>0</v>
      </c>
      <c r="DL55" s="7">
        <f t="shared" si="67"/>
        <v>0</v>
      </c>
      <c r="DM55" s="7">
        <f t="shared" si="67"/>
        <v>0</v>
      </c>
      <c r="DN55" s="7">
        <f t="shared" si="67"/>
        <v>0</v>
      </c>
      <c r="DO55" s="7">
        <f t="shared" si="67"/>
        <v>0</v>
      </c>
      <c r="DP55" s="7">
        <f t="shared" si="67"/>
        <v>0</v>
      </c>
      <c r="DQ55" s="7">
        <f t="shared" si="67"/>
        <v>0</v>
      </c>
      <c r="DR55" s="7">
        <f t="shared" si="67"/>
        <v>0</v>
      </c>
      <c r="DS55" s="7">
        <f t="shared" si="67"/>
        <v>0</v>
      </c>
      <c r="DT55" s="7">
        <f t="shared" si="67"/>
        <v>0</v>
      </c>
      <c r="DU55" s="7">
        <f t="shared" si="67"/>
        <v>0</v>
      </c>
      <c r="DV55" s="7">
        <f t="shared" si="67"/>
        <v>0</v>
      </c>
      <c r="DW55" s="7">
        <f t="shared" si="67"/>
        <v>0</v>
      </c>
      <c r="DX55" s="7">
        <f t="shared" si="67"/>
        <v>0</v>
      </c>
      <c r="DY55" s="7">
        <f t="shared" si="67"/>
        <v>0</v>
      </c>
      <c r="DZ55" s="7">
        <f t="shared" si="67"/>
        <v>0</v>
      </c>
      <c r="EA55" s="7">
        <f t="shared" si="67"/>
        <v>0</v>
      </c>
    </row>
    <row r="57" spans="1:131" x14ac:dyDescent="0.35">
      <c r="E57" s="53" t="str">
        <f t="shared" ref="E57:BP57" si="68" xml:space="preserve"> E$52</f>
        <v>Taxable profit / (tax losses arising)</v>
      </c>
      <c r="F57" s="53">
        <f t="shared" si="68"/>
        <v>0</v>
      </c>
      <c r="G57" s="53" t="str">
        <f t="shared" si="68"/>
        <v>$ 000s</v>
      </c>
      <c r="H57" s="53">
        <f t="shared" si="68"/>
        <v>199698.26608114431</v>
      </c>
      <c r="I57" s="53">
        <f t="shared" si="68"/>
        <v>0</v>
      </c>
      <c r="J57" s="53">
        <f t="shared" si="68"/>
        <v>0</v>
      </c>
      <c r="K57" s="53">
        <f t="shared" si="68"/>
        <v>0</v>
      </c>
      <c r="L57" s="53">
        <f t="shared" si="68"/>
        <v>0</v>
      </c>
      <c r="M57" s="53">
        <f t="shared" si="68"/>
        <v>-928.78964070783229</v>
      </c>
      <c r="N57" s="53">
        <f t="shared" si="68"/>
        <v>-275.68403719121818</v>
      </c>
      <c r="O57" s="53">
        <f t="shared" si="68"/>
        <v>-3247.618464857906</v>
      </c>
      <c r="P57" s="53">
        <f t="shared" si="68"/>
        <v>-2991.9605898219243</v>
      </c>
      <c r="Q57" s="53">
        <f t="shared" si="68"/>
        <v>-110.45167307249687</v>
      </c>
      <c r="R57" s="53">
        <f t="shared" si="68"/>
        <v>490.85027186743798</v>
      </c>
      <c r="S57" s="53">
        <f t="shared" si="68"/>
        <v>-2511.7633153110701</v>
      </c>
      <c r="T57" s="53">
        <f t="shared" si="68"/>
        <v>-2298.7644233028145</v>
      </c>
      <c r="U57" s="53">
        <f t="shared" si="68"/>
        <v>526.14899578751817</v>
      </c>
      <c r="V57" s="53">
        <f t="shared" si="68"/>
        <v>1115.6587375258714</v>
      </c>
      <c r="W57" s="53">
        <f t="shared" si="68"/>
        <v>-1882.6410165211146</v>
      </c>
      <c r="X57" s="53">
        <f t="shared" si="68"/>
        <v>-1703.0776593371083</v>
      </c>
      <c r="Y57" s="53">
        <f t="shared" si="68"/>
        <v>1152.7227025781281</v>
      </c>
      <c r="Z57" s="53">
        <f t="shared" si="68"/>
        <v>1773.9808194791171</v>
      </c>
      <c r="AA57" s="53">
        <f t="shared" si="68"/>
        <v>-1236.4027828632711</v>
      </c>
      <c r="AB57" s="53">
        <f t="shared" si="68"/>
        <v>-1076.0141359357549</v>
      </c>
      <c r="AC57" s="53">
        <f t="shared" si="68"/>
        <v>1732.956193331891</v>
      </c>
      <c r="AD57" s="53">
        <f t="shared" si="68"/>
        <v>2329.5056166072063</v>
      </c>
      <c r="AE57" s="53">
        <f t="shared" si="68"/>
        <v>-687.53405944524457</v>
      </c>
      <c r="AF57" s="53">
        <f t="shared" si="68"/>
        <v>-550.87920856034714</v>
      </c>
      <c r="AG57" s="53">
        <f t="shared" si="68"/>
        <v>2225.9774043632697</v>
      </c>
      <c r="AH57" s="53">
        <f t="shared" si="68"/>
        <v>2802.5413502050974</v>
      </c>
      <c r="AI57" s="53">
        <f t="shared" si="68"/>
        <v>-216.72886991435882</v>
      </c>
      <c r="AJ57" s="53">
        <f t="shared" si="68"/>
        <v>-99.65460347896726</v>
      </c>
      <c r="AK57" s="53">
        <f t="shared" si="68"/>
        <v>2649.293131496609</v>
      </c>
      <c r="AL57" s="53">
        <f t="shared" si="68"/>
        <v>3209.826816650424</v>
      </c>
      <c r="AM57" s="53">
        <f t="shared" si="68"/>
        <v>191.48195302663919</v>
      </c>
      <c r="AN57" s="53">
        <f t="shared" si="68"/>
        <v>287.69097252298104</v>
      </c>
      <c r="AO57" s="53">
        <f t="shared" si="68"/>
        <v>3016.1735433262647</v>
      </c>
      <c r="AP57" s="53">
        <f t="shared" si="68"/>
        <v>3558.5639176908817</v>
      </c>
      <c r="AQ57" s="53">
        <f t="shared" si="68"/>
        <v>538.67984133771392</v>
      </c>
      <c r="AR57" s="53">
        <f t="shared" si="68"/>
        <v>625.28431318133948</v>
      </c>
      <c r="AS57" s="53">
        <f t="shared" si="68"/>
        <v>3326.8482990622747</v>
      </c>
      <c r="AT57" s="53">
        <f t="shared" si="68"/>
        <v>3858.3208535949593</v>
      </c>
      <c r="AU57" s="53">
        <f t="shared" si="68"/>
        <v>844.4067717272419</v>
      </c>
      <c r="AV57" s="53">
        <f t="shared" si="68"/>
        <v>919.30969977546863</v>
      </c>
      <c r="AW57" s="53">
        <f t="shared" si="68"/>
        <v>3600.7672128480413</v>
      </c>
      <c r="AX57" s="53">
        <f t="shared" si="68"/>
        <v>4123.4641446436162</v>
      </c>
      <c r="AY57" s="53">
        <f t="shared" si="68"/>
        <v>1117.5067912101294</v>
      </c>
      <c r="AZ57" s="53">
        <f t="shared" si="68"/>
        <v>1182.5741020566491</v>
      </c>
      <c r="BA57" s="53">
        <f t="shared" si="68"/>
        <v>3845.9076213217204</v>
      </c>
      <c r="BB57" s="53">
        <f t="shared" si="68"/>
        <v>4325.6038837802698</v>
      </c>
      <c r="BC57" s="53">
        <f t="shared" si="68"/>
        <v>1279.7110920339328</v>
      </c>
      <c r="BD57" s="53">
        <f t="shared" si="68"/>
        <v>1306.3831513673088</v>
      </c>
      <c r="BE57" s="53">
        <f t="shared" si="68"/>
        <v>3931.2079728470312</v>
      </c>
      <c r="BF57" s="53">
        <f t="shared" si="68"/>
        <v>4402.6601774208957</v>
      </c>
      <c r="BG57" s="53">
        <f t="shared" si="68"/>
        <v>1366.3532683149028</v>
      </c>
      <c r="BH57" s="53">
        <f t="shared" si="68"/>
        <v>1387.6000137502804</v>
      </c>
      <c r="BI57" s="53">
        <f t="shared" si="68"/>
        <v>3994.3348081803751</v>
      </c>
      <c r="BJ57" s="53">
        <f t="shared" si="68"/>
        <v>4458.6586152455347</v>
      </c>
      <c r="BK57" s="53">
        <f t="shared" si="68"/>
        <v>1432.9107466676965</v>
      </c>
      <c r="BL57" s="53">
        <f t="shared" si="68"/>
        <v>1449.7289118418573</v>
      </c>
      <c r="BM57" s="53">
        <f t="shared" si="68"/>
        <v>4039.3848695805245</v>
      </c>
      <c r="BN57" s="53">
        <f t="shared" si="68"/>
        <v>4497.4908094896909</v>
      </c>
      <c r="BO57" s="53">
        <f t="shared" si="68"/>
        <v>1483.0806959550541</v>
      </c>
      <c r="BP57" s="53">
        <f t="shared" si="68"/>
        <v>1496.2819326320337</v>
      </c>
      <c r="BQ57" s="53">
        <f t="shared" ref="BQ57:EA57" si="69" xml:space="preserve"> BQ$52</f>
        <v>4069.6940950869443</v>
      </c>
      <c r="BR57" s="53">
        <f t="shared" si="69"/>
        <v>4522.3256046357119</v>
      </c>
      <c r="BS57" s="53">
        <f t="shared" si="69"/>
        <v>1519.8736497633483</v>
      </c>
      <c r="BT57" s="53">
        <f t="shared" si="69"/>
        <v>1530.1188554556134</v>
      </c>
      <c r="BU57" s="53">
        <f t="shared" si="69"/>
        <v>4087.9787278956182</v>
      </c>
      <c r="BV57" s="53">
        <f t="shared" si="69"/>
        <v>4535.7431312336348</v>
      </c>
      <c r="BW57" s="53">
        <f t="shared" si="69"/>
        <v>1545.7408574564413</v>
      </c>
      <c r="BX57" s="53">
        <f t="shared" si="69"/>
        <v>1553.5681354081139</v>
      </c>
      <c r="BY57" s="53">
        <f t="shared" si="69"/>
        <v>4096.4502505105529</v>
      </c>
      <c r="BZ57" s="53">
        <f t="shared" si="69"/>
        <v>4539.8439932572355</v>
      </c>
      <c r="CA57" s="53">
        <f t="shared" si="69"/>
        <v>1562.6780120862531</v>
      </c>
      <c r="CB57" s="53">
        <f t="shared" si="69"/>
        <v>1568.5254447738262</v>
      </c>
      <c r="CC57" s="53">
        <f t="shared" si="69"/>
        <v>4096.9089990051489</v>
      </c>
      <c r="CD57" s="53">
        <f t="shared" si="69"/>
        <v>4536.3382015627312</v>
      </c>
      <c r="CE57" s="53">
        <f t="shared" si="69"/>
        <v>1572.3097370990595</v>
      </c>
      <c r="CF57" s="53">
        <f t="shared" si="69"/>
        <v>1576.5339353080835</v>
      </c>
      <c r="CG57" s="53">
        <f t="shared" si="69"/>
        <v>4090.8204120933406</v>
      </c>
      <c r="CH57" s="53">
        <f t="shared" si="69"/>
        <v>4526.6176104150218</v>
      </c>
      <c r="CI57" s="53">
        <f t="shared" si="69"/>
        <v>1575.9584009541413</v>
      </c>
      <c r="CJ57" s="53">
        <f t="shared" si="69"/>
        <v>1578.8496120344805</v>
      </c>
      <c r="CK57" s="53">
        <f t="shared" si="69"/>
        <v>4079.3771361381987</v>
      </c>
      <c r="CL57" s="53">
        <f t="shared" si="69"/>
        <v>4511.8149171527293</v>
      </c>
      <c r="CM57" s="53">
        <f t="shared" si="69"/>
        <v>1574.7001667224467</v>
      </c>
      <c r="CN57" s="53">
        <f t="shared" si="69"/>
        <v>1576.49458027129</v>
      </c>
      <c r="CO57" s="53">
        <f t="shared" si="69"/>
        <v>4063.5496097265004</v>
      </c>
      <c r="CP57" s="53">
        <f t="shared" si="69"/>
        <v>4492.8517174390727</v>
      </c>
      <c r="CQ57" s="53">
        <f t="shared" si="69"/>
        <v>1569.4106444899066</v>
      </c>
      <c r="CR57" s="53">
        <f t="shared" si="69"/>
        <v>1570.3004153204481</v>
      </c>
      <c r="CS57" s="53">
        <f t="shared" si="69"/>
        <v>4044.1272647708911</v>
      </c>
      <c r="CT57" s="53">
        <f t="shared" si="69"/>
        <v>4470.4776462121145</v>
      </c>
      <c r="CU57" s="53">
        <f t="shared" si="69"/>
        <v>1560.8020751732251</v>
      </c>
      <c r="CV57" s="53">
        <f t="shared" si="69"/>
        <v>1560.9434869965053</v>
      </c>
      <c r="CW57" s="53">
        <f t="shared" si="69"/>
        <v>4021.7520847081778</v>
      </c>
      <c r="CX57" s="53">
        <f t="shared" si="69"/>
        <v>4445.3022578743949</v>
      </c>
      <c r="CY57" s="53">
        <f t="shared" si="69"/>
        <v>1549.4536166111475</v>
      </c>
      <c r="CZ57" s="53">
        <f t="shared" si="69"/>
        <v>1548.9737313153528</v>
      </c>
      <c r="DA57" s="53">
        <f t="shared" si="69"/>
        <v>3996.9459374974908</v>
      </c>
      <c r="DB57" s="53">
        <f t="shared" si="69"/>
        <v>4417.8209925405499</v>
      </c>
      <c r="DC57" s="53">
        <f t="shared" si="69"/>
        <v>1535.8360114087957</v>
      </c>
      <c r="DD57" s="53">
        <f t="shared" si="69"/>
        <v>1534.8380848463914</v>
      </c>
      <c r="DE57" s="53">
        <f t="shared" si="69"/>
        <v>3970.1328381467933</v>
      </c>
      <c r="DF57" s="53">
        <f t="shared" si="69"/>
        <v>4388.4363253348529</v>
      </c>
      <c r="DG57" s="53">
        <f t="shared" si="69"/>
        <v>1520.3316786773944</v>
      </c>
      <c r="DH57" s="53">
        <f t="shared" si="69"/>
        <v>926.84664972992732</v>
      </c>
      <c r="DI57" s="53">
        <f t="shared" si="69"/>
        <v>0</v>
      </c>
      <c r="DJ57" s="53">
        <f t="shared" si="69"/>
        <v>0</v>
      </c>
      <c r="DK57" s="53">
        <f t="shared" si="69"/>
        <v>0</v>
      </c>
      <c r="DL57" s="53">
        <f t="shared" si="69"/>
        <v>0</v>
      </c>
      <c r="DM57" s="53">
        <f t="shared" si="69"/>
        <v>0</v>
      </c>
      <c r="DN57" s="53">
        <f t="shared" si="69"/>
        <v>0</v>
      </c>
      <c r="DO57" s="53">
        <f t="shared" si="69"/>
        <v>0</v>
      </c>
      <c r="DP57" s="53">
        <f t="shared" si="69"/>
        <v>0</v>
      </c>
      <c r="DQ57" s="53">
        <f t="shared" si="69"/>
        <v>0</v>
      </c>
      <c r="DR57" s="53">
        <f t="shared" si="69"/>
        <v>0</v>
      </c>
      <c r="DS57" s="53">
        <f t="shared" si="69"/>
        <v>0</v>
      </c>
      <c r="DT57" s="53">
        <f t="shared" si="69"/>
        <v>0</v>
      </c>
      <c r="DU57" s="53">
        <f t="shared" si="69"/>
        <v>0</v>
      </c>
      <c r="DV57" s="53">
        <f t="shared" si="69"/>
        <v>0</v>
      </c>
      <c r="DW57" s="53">
        <f t="shared" si="69"/>
        <v>0</v>
      </c>
      <c r="DX57" s="53">
        <f t="shared" si="69"/>
        <v>0</v>
      </c>
      <c r="DY57" s="53">
        <f t="shared" si="69"/>
        <v>0</v>
      </c>
      <c r="DZ57" s="53">
        <f t="shared" si="69"/>
        <v>0</v>
      </c>
      <c r="EA57" s="53">
        <f t="shared" si="69"/>
        <v>0</v>
      </c>
    </row>
    <row r="58" spans="1:131" x14ac:dyDescent="0.35">
      <c r="E58" s="7" t="s">
        <v>320</v>
      </c>
      <c r="G58" s="7" t="str">
        <f xml:space="preserve"> SMU</f>
        <v>$ 000s</v>
      </c>
      <c r="H58" s="7">
        <f xml:space="preserve"> SUM(J58:EA58)</f>
        <v>19817.964480321429</v>
      </c>
      <c r="J58" s="7">
        <f t="shared" ref="J58:AO58" si="70" xml:space="preserve"> -1 * MIN(J57, 0)</f>
        <v>0</v>
      </c>
      <c r="K58" s="7">
        <f t="shared" si="70"/>
        <v>0</v>
      </c>
      <c r="L58" s="7">
        <f t="shared" si="70"/>
        <v>0</v>
      </c>
      <c r="M58" s="7">
        <f t="shared" si="70"/>
        <v>928.78964070783229</v>
      </c>
      <c r="N58" s="7">
        <f t="shared" si="70"/>
        <v>275.68403719121818</v>
      </c>
      <c r="O58" s="7">
        <f t="shared" si="70"/>
        <v>3247.618464857906</v>
      </c>
      <c r="P58" s="7">
        <f t="shared" si="70"/>
        <v>2991.9605898219243</v>
      </c>
      <c r="Q58" s="7">
        <f t="shared" si="70"/>
        <v>110.45167307249687</v>
      </c>
      <c r="R58" s="7">
        <f t="shared" si="70"/>
        <v>0</v>
      </c>
      <c r="S58" s="7">
        <f t="shared" si="70"/>
        <v>2511.7633153110701</v>
      </c>
      <c r="T58" s="7">
        <f t="shared" si="70"/>
        <v>2298.7644233028145</v>
      </c>
      <c r="U58" s="7">
        <f t="shared" si="70"/>
        <v>0</v>
      </c>
      <c r="V58" s="7">
        <f t="shared" si="70"/>
        <v>0</v>
      </c>
      <c r="W58" s="7">
        <f t="shared" si="70"/>
        <v>1882.6410165211146</v>
      </c>
      <c r="X58" s="7">
        <f t="shared" si="70"/>
        <v>1703.0776593371083</v>
      </c>
      <c r="Y58" s="7">
        <f t="shared" si="70"/>
        <v>0</v>
      </c>
      <c r="Z58" s="7">
        <f t="shared" si="70"/>
        <v>0</v>
      </c>
      <c r="AA58" s="7">
        <f t="shared" si="70"/>
        <v>1236.4027828632711</v>
      </c>
      <c r="AB58" s="7">
        <f t="shared" si="70"/>
        <v>1076.0141359357549</v>
      </c>
      <c r="AC58" s="7">
        <f t="shared" si="70"/>
        <v>0</v>
      </c>
      <c r="AD58" s="7">
        <f t="shared" si="70"/>
        <v>0</v>
      </c>
      <c r="AE58" s="7">
        <f t="shared" si="70"/>
        <v>687.53405944524457</v>
      </c>
      <c r="AF58" s="7">
        <f t="shared" si="70"/>
        <v>550.87920856034714</v>
      </c>
      <c r="AG58" s="7">
        <f t="shared" si="70"/>
        <v>0</v>
      </c>
      <c r="AH58" s="7">
        <f t="shared" si="70"/>
        <v>0</v>
      </c>
      <c r="AI58" s="7">
        <f t="shared" si="70"/>
        <v>216.72886991435882</v>
      </c>
      <c r="AJ58" s="7">
        <f t="shared" si="70"/>
        <v>99.65460347896726</v>
      </c>
      <c r="AK58" s="7">
        <f t="shared" si="70"/>
        <v>0</v>
      </c>
      <c r="AL58" s="7">
        <f t="shared" si="70"/>
        <v>0</v>
      </c>
      <c r="AM58" s="7">
        <f t="shared" si="70"/>
        <v>0</v>
      </c>
      <c r="AN58" s="7">
        <f t="shared" si="70"/>
        <v>0</v>
      </c>
      <c r="AO58" s="7">
        <f t="shared" si="70"/>
        <v>0</v>
      </c>
      <c r="AP58" s="7">
        <f t="shared" ref="AP58:BU58" si="71" xml:space="preserve"> -1 * MIN(AP57, 0)</f>
        <v>0</v>
      </c>
      <c r="AQ58" s="7">
        <f t="shared" si="71"/>
        <v>0</v>
      </c>
      <c r="AR58" s="7">
        <f t="shared" si="71"/>
        <v>0</v>
      </c>
      <c r="AS58" s="7">
        <f t="shared" si="71"/>
        <v>0</v>
      </c>
      <c r="AT58" s="7">
        <f t="shared" si="71"/>
        <v>0</v>
      </c>
      <c r="AU58" s="7">
        <f t="shared" si="71"/>
        <v>0</v>
      </c>
      <c r="AV58" s="7">
        <f t="shared" si="71"/>
        <v>0</v>
      </c>
      <c r="AW58" s="7">
        <f t="shared" si="71"/>
        <v>0</v>
      </c>
      <c r="AX58" s="7">
        <f t="shared" si="71"/>
        <v>0</v>
      </c>
      <c r="AY58" s="7">
        <f t="shared" si="71"/>
        <v>0</v>
      </c>
      <c r="AZ58" s="7">
        <f t="shared" si="71"/>
        <v>0</v>
      </c>
      <c r="BA58" s="7">
        <f t="shared" si="71"/>
        <v>0</v>
      </c>
      <c r="BB58" s="7">
        <f t="shared" si="71"/>
        <v>0</v>
      </c>
      <c r="BC58" s="7">
        <f t="shared" si="71"/>
        <v>0</v>
      </c>
      <c r="BD58" s="7">
        <f t="shared" si="71"/>
        <v>0</v>
      </c>
      <c r="BE58" s="7">
        <f t="shared" si="71"/>
        <v>0</v>
      </c>
      <c r="BF58" s="7">
        <f t="shared" si="71"/>
        <v>0</v>
      </c>
      <c r="BG58" s="7">
        <f t="shared" si="71"/>
        <v>0</v>
      </c>
      <c r="BH58" s="7">
        <f t="shared" si="71"/>
        <v>0</v>
      </c>
      <c r="BI58" s="7">
        <f t="shared" si="71"/>
        <v>0</v>
      </c>
      <c r="BJ58" s="7">
        <f t="shared" si="71"/>
        <v>0</v>
      </c>
      <c r="BK58" s="7">
        <f t="shared" si="71"/>
        <v>0</v>
      </c>
      <c r="BL58" s="7">
        <f t="shared" si="71"/>
        <v>0</v>
      </c>
      <c r="BM58" s="7">
        <f t="shared" si="71"/>
        <v>0</v>
      </c>
      <c r="BN58" s="7">
        <f t="shared" si="71"/>
        <v>0</v>
      </c>
      <c r="BO58" s="7">
        <f t="shared" si="71"/>
        <v>0</v>
      </c>
      <c r="BP58" s="7">
        <f t="shared" si="71"/>
        <v>0</v>
      </c>
      <c r="BQ58" s="7">
        <f t="shared" si="71"/>
        <v>0</v>
      </c>
      <c r="BR58" s="7">
        <f t="shared" si="71"/>
        <v>0</v>
      </c>
      <c r="BS58" s="7">
        <f t="shared" si="71"/>
        <v>0</v>
      </c>
      <c r="BT58" s="7">
        <f t="shared" si="71"/>
        <v>0</v>
      </c>
      <c r="BU58" s="7">
        <f t="shared" si="71"/>
        <v>0</v>
      </c>
      <c r="BV58" s="7">
        <f t="shared" ref="BV58:DA58" si="72" xml:space="preserve"> -1 * MIN(BV57, 0)</f>
        <v>0</v>
      </c>
      <c r="BW58" s="7">
        <f t="shared" si="72"/>
        <v>0</v>
      </c>
      <c r="BX58" s="7">
        <f t="shared" si="72"/>
        <v>0</v>
      </c>
      <c r="BY58" s="7">
        <f t="shared" si="72"/>
        <v>0</v>
      </c>
      <c r="BZ58" s="7">
        <f t="shared" si="72"/>
        <v>0</v>
      </c>
      <c r="CA58" s="7">
        <f t="shared" si="72"/>
        <v>0</v>
      </c>
      <c r="CB58" s="7">
        <f t="shared" si="72"/>
        <v>0</v>
      </c>
      <c r="CC58" s="7">
        <f t="shared" si="72"/>
        <v>0</v>
      </c>
      <c r="CD58" s="7">
        <f t="shared" si="72"/>
        <v>0</v>
      </c>
      <c r="CE58" s="7">
        <f t="shared" si="72"/>
        <v>0</v>
      </c>
      <c r="CF58" s="7">
        <f t="shared" si="72"/>
        <v>0</v>
      </c>
      <c r="CG58" s="7">
        <f t="shared" si="72"/>
        <v>0</v>
      </c>
      <c r="CH58" s="7">
        <f t="shared" si="72"/>
        <v>0</v>
      </c>
      <c r="CI58" s="7">
        <f t="shared" si="72"/>
        <v>0</v>
      </c>
      <c r="CJ58" s="7">
        <f t="shared" si="72"/>
        <v>0</v>
      </c>
      <c r="CK58" s="7">
        <f t="shared" si="72"/>
        <v>0</v>
      </c>
      <c r="CL58" s="7">
        <f t="shared" si="72"/>
        <v>0</v>
      </c>
      <c r="CM58" s="7">
        <f t="shared" si="72"/>
        <v>0</v>
      </c>
      <c r="CN58" s="7">
        <f t="shared" si="72"/>
        <v>0</v>
      </c>
      <c r="CO58" s="7">
        <f t="shared" si="72"/>
        <v>0</v>
      </c>
      <c r="CP58" s="7">
        <f t="shared" si="72"/>
        <v>0</v>
      </c>
      <c r="CQ58" s="7">
        <f t="shared" si="72"/>
        <v>0</v>
      </c>
      <c r="CR58" s="7">
        <f t="shared" si="72"/>
        <v>0</v>
      </c>
      <c r="CS58" s="7">
        <f t="shared" si="72"/>
        <v>0</v>
      </c>
      <c r="CT58" s="7">
        <f t="shared" si="72"/>
        <v>0</v>
      </c>
      <c r="CU58" s="7">
        <f t="shared" si="72"/>
        <v>0</v>
      </c>
      <c r="CV58" s="7">
        <f t="shared" si="72"/>
        <v>0</v>
      </c>
      <c r="CW58" s="7">
        <f t="shared" si="72"/>
        <v>0</v>
      </c>
      <c r="CX58" s="7">
        <f t="shared" si="72"/>
        <v>0</v>
      </c>
      <c r="CY58" s="7">
        <f t="shared" si="72"/>
        <v>0</v>
      </c>
      <c r="CZ58" s="7">
        <f t="shared" si="72"/>
        <v>0</v>
      </c>
      <c r="DA58" s="7">
        <f t="shared" si="72"/>
        <v>0</v>
      </c>
      <c r="DB58" s="7">
        <f t="shared" ref="DB58:EA58" si="73" xml:space="preserve"> -1 * MIN(DB57, 0)</f>
        <v>0</v>
      </c>
      <c r="DC58" s="7">
        <f t="shared" si="73"/>
        <v>0</v>
      </c>
      <c r="DD58" s="7">
        <f t="shared" si="73"/>
        <v>0</v>
      </c>
      <c r="DE58" s="7">
        <f t="shared" si="73"/>
        <v>0</v>
      </c>
      <c r="DF58" s="7">
        <f t="shared" si="73"/>
        <v>0</v>
      </c>
      <c r="DG58" s="7">
        <f t="shared" si="73"/>
        <v>0</v>
      </c>
      <c r="DH58" s="7">
        <f t="shared" si="73"/>
        <v>0</v>
      </c>
      <c r="DI58" s="7">
        <f t="shared" si="73"/>
        <v>0</v>
      </c>
      <c r="DJ58" s="7">
        <f t="shared" si="73"/>
        <v>0</v>
      </c>
      <c r="DK58" s="7">
        <f t="shared" si="73"/>
        <v>0</v>
      </c>
      <c r="DL58" s="7">
        <f t="shared" si="73"/>
        <v>0</v>
      </c>
      <c r="DM58" s="7">
        <f t="shared" si="73"/>
        <v>0</v>
      </c>
      <c r="DN58" s="7">
        <f t="shared" si="73"/>
        <v>0</v>
      </c>
      <c r="DO58" s="7">
        <f t="shared" si="73"/>
        <v>0</v>
      </c>
      <c r="DP58" s="7">
        <f t="shared" si="73"/>
        <v>0</v>
      </c>
      <c r="DQ58" s="7">
        <f t="shared" si="73"/>
        <v>0</v>
      </c>
      <c r="DR58" s="7">
        <f t="shared" si="73"/>
        <v>0</v>
      </c>
      <c r="DS58" s="7">
        <f t="shared" si="73"/>
        <v>0</v>
      </c>
      <c r="DT58" s="7">
        <f t="shared" si="73"/>
        <v>0</v>
      </c>
      <c r="DU58" s="7">
        <f t="shared" si="73"/>
        <v>0</v>
      </c>
      <c r="DV58" s="7">
        <f t="shared" si="73"/>
        <v>0</v>
      </c>
      <c r="DW58" s="7">
        <f t="shared" si="73"/>
        <v>0</v>
      </c>
      <c r="DX58" s="7">
        <f t="shared" si="73"/>
        <v>0</v>
      </c>
      <c r="DY58" s="7">
        <f t="shared" si="73"/>
        <v>0</v>
      </c>
      <c r="DZ58" s="7">
        <f t="shared" si="73"/>
        <v>0</v>
      </c>
      <c r="EA58" s="7">
        <f t="shared" si="73"/>
        <v>0</v>
      </c>
    </row>
    <row r="60" spans="1:131" x14ac:dyDescent="0.35">
      <c r="E60" s="53" t="str">
        <f t="shared" ref="E60:AJ60" si="74" xml:space="preserve"> E$55</f>
        <v>Taxable profit</v>
      </c>
      <c r="F60" s="53">
        <f t="shared" si="74"/>
        <v>0</v>
      </c>
      <c r="G60" s="53" t="str">
        <f t="shared" si="74"/>
        <v>$ 000s</v>
      </c>
      <c r="H60" s="53">
        <f t="shared" si="74"/>
        <v>219516.23056146575</v>
      </c>
      <c r="I60" s="53">
        <f t="shared" si="74"/>
        <v>0</v>
      </c>
      <c r="J60" s="53">
        <f t="shared" si="74"/>
        <v>0</v>
      </c>
      <c r="K60" s="53">
        <f t="shared" si="74"/>
        <v>0</v>
      </c>
      <c r="L60" s="53">
        <f t="shared" si="74"/>
        <v>0</v>
      </c>
      <c r="M60" s="53">
        <f t="shared" si="74"/>
        <v>0</v>
      </c>
      <c r="N60" s="53">
        <f t="shared" si="74"/>
        <v>0</v>
      </c>
      <c r="O60" s="53">
        <f t="shared" si="74"/>
        <v>0</v>
      </c>
      <c r="P60" s="53">
        <f t="shared" si="74"/>
        <v>0</v>
      </c>
      <c r="Q60" s="53">
        <f t="shared" si="74"/>
        <v>0</v>
      </c>
      <c r="R60" s="53">
        <f t="shared" si="74"/>
        <v>490.85027186743798</v>
      </c>
      <c r="S60" s="53">
        <f t="shared" si="74"/>
        <v>0</v>
      </c>
      <c r="T60" s="53">
        <f t="shared" si="74"/>
        <v>0</v>
      </c>
      <c r="U60" s="53">
        <f t="shared" si="74"/>
        <v>526.14899578751817</v>
      </c>
      <c r="V60" s="53">
        <f t="shared" si="74"/>
        <v>1115.6587375258714</v>
      </c>
      <c r="W60" s="53">
        <f t="shared" si="74"/>
        <v>0</v>
      </c>
      <c r="X60" s="53">
        <f t="shared" si="74"/>
        <v>0</v>
      </c>
      <c r="Y60" s="53">
        <f t="shared" si="74"/>
        <v>1152.7227025781281</v>
      </c>
      <c r="Z60" s="53">
        <f t="shared" si="74"/>
        <v>1773.9808194791171</v>
      </c>
      <c r="AA60" s="53">
        <f t="shared" si="74"/>
        <v>0</v>
      </c>
      <c r="AB60" s="53">
        <f t="shared" si="74"/>
        <v>0</v>
      </c>
      <c r="AC60" s="53">
        <f t="shared" si="74"/>
        <v>1732.956193331891</v>
      </c>
      <c r="AD60" s="53">
        <f t="shared" si="74"/>
        <v>2329.5056166072063</v>
      </c>
      <c r="AE60" s="53">
        <f t="shared" si="74"/>
        <v>0</v>
      </c>
      <c r="AF60" s="53">
        <f t="shared" si="74"/>
        <v>0</v>
      </c>
      <c r="AG60" s="53">
        <f t="shared" si="74"/>
        <v>2225.9774043632697</v>
      </c>
      <c r="AH60" s="53">
        <f t="shared" si="74"/>
        <v>2802.5413502050974</v>
      </c>
      <c r="AI60" s="53">
        <f t="shared" si="74"/>
        <v>0</v>
      </c>
      <c r="AJ60" s="53">
        <f t="shared" si="74"/>
        <v>0</v>
      </c>
      <c r="AK60" s="53">
        <f t="shared" ref="AK60:BP60" si="75" xml:space="preserve"> AK$55</f>
        <v>2649.293131496609</v>
      </c>
      <c r="AL60" s="53">
        <f t="shared" si="75"/>
        <v>3209.826816650424</v>
      </c>
      <c r="AM60" s="53">
        <f t="shared" si="75"/>
        <v>191.48195302663919</v>
      </c>
      <c r="AN60" s="53">
        <f t="shared" si="75"/>
        <v>287.69097252298104</v>
      </c>
      <c r="AO60" s="53">
        <f t="shared" si="75"/>
        <v>3016.1735433262647</v>
      </c>
      <c r="AP60" s="53">
        <f t="shared" si="75"/>
        <v>3558.5639176908817</v>
      </c>
      <c r="AQ60" s="53">
        <f t="shared" si="75"/>
        <v>538.67984133771392</v>
      </c>
      <c r="AR60" s="53">
        <f t="shared" si="75"/>
        <v>625.28431318133948</v>
      </c>
      <c r="AS60" s="53">
        <f t="shared" si="75"/>
        <v>3326.8482990622747</v>
      </c>
      <c r="AT60" s="53">
        <f t="shared" si="75"/>
        <v>3858.3208535949593</v>
      </c>
      <c r="AU60" s="53">
        <f t="shared" si="75"/>
        <v>844.4067717272419</v>
      </c>
      <c r="AV60" s="53">
        <f t="shared" si="75"/>
        <v>919.30969977546863</v>
      </c>
      <c r="AW60" s="53">
        <f t="shared" si="75"/>
        <v>3600.7672128480413</v>
      </c>
      <c r="AX60" s="53">
        <f t="shared" si="75"/>
        <v>4123.4641446436162</v>
      </c>
      <c r="AY60" s="53">
        <f t="shared" si="75"/>
        <v>1117.5067912101294</v>
      </c>
      <c r="AZ60" s="53">
        <f t="shared" si="75"/>
        <v>1182.5741020566491</v>
      </c>
      <c r="BA60" s="53">
        <f t="shared" si="75"/>
        <v>3845.9076213217204</v>
      </c>
      <c r="BB60" s="53">
        <f t="shared" si="75"/>
        <v>4325.6038837802698</v>
      </c>
      <c r="BC60" s="53">
        <f t="shared" si="75"/>
        <v>1279.7110920339328</v>
      </c>
      <c r="BD60" s="53">
        <f t="shared" si="75"/>
        <v>1306.3831513673088</v>
      </c>
      <c r="BE60" s="53">
        <f t="shared" si="75"/>
        <v>3931.2079728470312</v>
      </c>
      <c r="BF60" s="53">
        <f t="shared" si="75"/>
        <v>4402.6601774208957</v>
      </c>
      <c r="BG60" s="53">
        <f t="shared" si="75"/>
        <v>1366.3532683149028</v>
      </c>
      <c r="BH60" s="53">
        <f t="shared" si="75"/>
        <v>1387.6000137502804</v>
      </c>
      <c r="BI60" s="53">
        <f t="shared" si="75"/>
        <v>3994.3348081803751</v>
      </c>
      <c r="BJ60" s="53">
        <f t="shared" si="75"/>
        <v>4458.6586152455347</v>
      </c>
      <c r="BK60" s="53">
        <f t="shared" si="75"/>
        <v>1432.9107466676965</v>
      </c>
      <c r="BL60" s="53">
        <f t="shared" si="75"/>
        <v>1449.7289118418573</v>
      </c>
      <c r="BM60" s="53">
        <f t="shared" si="75"/>
        <v>4039.3848695805245</v>
      </c>
      <c r="BN60" s="53">
        <f t="shared" si="75"/>
        <v>4497.4908094896909</v>
      </c>
      <c r="BO60" s="53">
        <f t="shared" si="75"/>
        <v>1483.0806959550541</v>
      </c>
      <c r="BP60" s="53">
        <f t="shared" si="75"/>
        <v>1496.2819326320337</v>
      </c>
      <c r="BQ60" s="53">
        <f t="shared" ref="BQ60:CV60" si="76" xml:space="preserve"> BQ$55</f>
        <v>4069.6940950869443</v>
      </c>
      <c r="BR60" s="53">
        <f t="shared" si="76"/>
        <v>4522.3256046357119</v>
      </c>
      <c r="BS60" s="53">
        <f t="shared" si="76"/>
        <v>1519.8736497633483</v>
      </c>
      <c r="BT60" s="53">
        <f t="shared" si="76"/>
        <v>1530.1188554556134</v>
      </c>
      <c r="BU60" s="53">
        <f t="shared" si="76"/>
        <v>4087.9787278956182</v>
      </c>
      <c r="BV60" s="53">
        <f t="shared" si="76"/>
        <v>4535.7431312336348</v>
      </c>
      <c r="BW60" s="53">
        <f t="shared" si="76"/>
        <v>1545.7408574564413</v>
      </c>
      <c r="BX60" s="53">
        <f t="shared" si="76"/>
        <v>1553.5681354081139</v>
      </c>
      <c r="BY60" s="53">
        <f t="shared" si="76"/>
        <v>4096.4502505105529</v>
      </c>
      <c r="BZ60" s="53">
        <f t="shared" si="76"/>
        <v>4539.8439932572355</v>
      </c>
      <c r="CA60" s="53">
        <f t="shared" si="76"/>
        <v>1562.6780120862531</v>
      </c>
      <c r="CB60" s="53">
        <f t="shared" si="76"/>
        <v>1568.5254447738262</v>
      </c>
      <c r="CC60" s="53">
        <f t="shared" si="76"/>
        <v>4096.9089990051489</v>
      </c>
      <c r="CD60" s="53">
        <f t="shared" si="76"/>
        <v>4536.3382015627312</v>
      </c>
      <c r="CE60" s="53">
        <f t="shared" si="76"/>
        <v>1572.3097370990595</v>
      </c>
      <c r="CF60" s="53">
        <f t="shared" si="76"/>
        <v>1576.5339353080835</v>
      </c>
      <c r="CG60" s="53">
        <f t="shared" si="76"/>
        <v>4090.8204120933406</v>
      </c>
      <c r="CH60" s="53">
        <f t="shared" si="76"/>
        <v>4526.6176104150218</v>
      </c>
      <c r="CI60" s="53">
        <f t="shared" si="76"/>
        <v>1575.9584009541413</v>
      </c>
      <c r="CJ60" s="53">
        <f t="shared" si="76"/>
        <v>1578.8496120344805</v>
      </c>
      <c r="CK60" s="53">
        <f t="shared" si="76"/>
        <v>4079.3771361381987</v>
      </c>
      <c r="CL60" s="53">
        <f t="shared" si="76"/>
        <v>4511.8149171527293</v>
      </c>
      <c r="CM60" s="53">
        <f t="shared" si="76"/>
        <v>1574.7001667224467</v>
      </c>
      <c r="CN60" s="53">
        <f t="shared" si="76"/>
        <v>1576.49458027129</v>
      </c>
      <c r="CO60" s="53">
        <f t="shared" si="76"/>
        <v>4063.5496097265004</v>
      </c>
      <c r="CP60" s="53">
        <f t="shared" si="76"/>
        <v>4492.8517174390727</v>
      </c>
      <c r="CQ60" s="53">
        <f t="shared" si="76"/>
        <v>1569.4106444899066</v>
      </c>
      <c r="CR60" s="53">
        <f t="shared" si="76"/>
        <v>1570.3004153204481</v>
      </c>
      <c r="CS60" s="53">
        <f t="shared" si="76"/>
        <v>4044.1272647708911</v>
      </c>
      <c r="CT60" s="53">
        <f t="shared" si="76"/>
        <v>4470.4776462121145</v>
      </c>
      <c r="CU60" s="53">
        <f t="shared" si="76"/>
        <v>1560.8020751732251</v>
      </c>
      <c r="CV60" s="53">
        <f t="shared" si="76"/>
        <v>1560.9434869965053</v>
      </c>
      <c r="CW60" s="53">
        <f t="shared" ref="CW60:EA60" si="77" xml:space="preserve"> CW$55</f>
        <v>4021.7520847081778</v>
      </c>
      <c r="CX60" s="53">
        <f t="shared" si="77"/>
        <v>4445.3022578743949</v>
      </c>
      <c r="CY60" s="53">
        <f t="shared" si="77"/>
        <v>1549.4536166111475</v>
      </c>
      <c r="CZ60" s="53">
        <f t="shared" si="77"/>
        <v>1548.9737313153528</v>
      </c>
      <c r="DA60" s="53">
        <f t="shared" si="77"/>
        <v>3996.9459374974908</v>
      </c>
      <c r="DB60" s="53">
        <f t="shared" si="77"/>
        <v>4417.8209925405499</v>
      </c>
      <c r="DC60" s="53">
        <f t="shared" si="77"/>
        <v>1535.8360114087957</v>
      </c>
      <c r="DD60" s="53">
        <f t="shared" si="77"/>
        <v>1534.8380848463914</v>
      </c>
      <c r="DE60" s="53">
        <f t="shared" si="77"/>
        <v>3970.1328381467933</v>
      </c>
      <c r="DF60" s="53">
        <f t="shared" si="77"/>
        <v>4388.4363253348529</v>
      </c>
      <c r="DG60" s="53">
        <f t="shared" si="77"/>
        <v>1520.3316786773944</v>
      </c>
      <c r="DH60" s="53">
        <f t="shared" si="77"/>
        <v>926.84664972992732</v>
      </c>
      <c r="DI60" s="53">
        <f t="shared" si="77"/>
        <v>0</v>
      </c>
      <c r="DJ60" s="53">
        <f t="shared" si="77"/>
        <v>0</v>
      </c>
      <c r="DK60" s="53">
        <f t="shared" si="77"/>
        <v>0</v>
      </c>
      <c r="DL60" s="53">
        <f t="shared" si="77"/>
        <v>0</v>
      </c>
      <c r="DM60" s="53">
        <f t="shared" si="77"/>
        <v>0</v>
      </c>
      <c r="DN60" s="53">
        <f t="shared" si="77"/>
        <v>0</v>
      </c>
      <c r="DO60" s="53">
        <f t="shared" si="77"/>
        <v>0</v>
      </c>
      <c r="DP60" s="53">
        <f t="shared" si="77"/>
        <v>0</v>
      </c>
      <c r="DQ60" s="53">
        <f t="shared" si="77"/>
        <v>0</v>
      </c>
      <c r="DR60" s="53">
        <f t="shared" si="77"/>
        <v>0</v>
      </c>
      <c r="DS60" s="53">
        <f t="shared" si="77"/>
        <v>0</v>
      </c>
      <c r="DT60" s="53">
        <f t="shared" si="77"/>
        <v>0</v>
      </c>
      <c r="DU60" s="53">
        <f t="shared" si="77"/>
        <v>0</v>
      </c>
      <c r="DV60" s="53">
        <f t="shared" si="77"/>
        <v>0</v>
      </c>
      <c r="DW60" s="53">
        <f t="shared" si="77"/>
        <v>0</v>
      </c>
      <c r="DX60" s="53">
        <f t="shared" si="77"/>
        <v>0</v>
      </c>
      <c r="DY60" s="53">
        <f t="shared" si="77"/>
        <v>0</v>
      </c>
      <c r="DZ60" s="53">
        <f t="shared" si="77"/>
        <v>0</v>
      </c>
      <c r="EA60" s="53">
        <f t="shared" si="77"/>
        <v>0</v>
      </c>
    </row>
    <row r="61" spans="1:131" x14ac:dyDescent="0.35">
      <c r="E61" s="53" t="str">
        <f t="shared" ref="E61:AJ61" si="78" xml:space="preserve"> E$68</f>
        <v>Tax losses carried forward balance BEG</v>
      </c>
      <c r="F61" s="53">
        <f t="shared" si="78"/>
        <v>0</v>
      </c>
      <c r="G61" s="53" t="str">
        <f t="shared" si="78"/>
        <v>$ 000s</v>
      </c>
      <c r="H61" s="53">
        <f t="shared" si="78"/>
        <v>0</v>
      </c>
      <c r="I61" s="53">
        <f t="shared" si="78"/>
        <v>0</v>
      </c>
      <c r="J61" s="53">
        <f t="shared" si="78"/>
        <v>0</v>
      </c>
      <c r="K61" s="53">
        <f t="shared" si="78"/>
        <v>0</v>
      </c>
      <c r="L61" s="53">
        <f t="shared" si="78"/>
        <v>0</v>
      </c>
      <c r="M61" s="53">
        <f t="shared" si="78"/>
        <v>0</v>
      </c>
      <c r="N61" s="53">
        <f t="shared" si="78"/>
        <v>928.78964070783229</v>
      </c>
      <c r="O61" s="53">
        <f t="shared" si="78"/>
        <v>1204.4736778990505</v>
      </c>
      <c r="P61" s="53">
        <f t="shared" si="78"/>
        <v>4452.0921427569565</v>
      </c>
      <c r="Q61" s="53">
        <f t="shared" si="78"/>
        <v>7444.0527325788808</v>
      </c>
      <c r="R61" s="53">
        <f t="shared" si="78"/>
        <v>7554.504405651378</v>
      </c>
      <c r="S61" s="53">
        <f t="shared" si="78"/>
        <v>7063.6541337839399</v>
      </c>
      <c r="T61" s="53">
        <f t="shared" si="78"/>
        <v>9575.4174490950099</v>
      </c>
      <c r="U61" s="53">
        <f t="shared" si="78"/>
        <v>11874.181872397825</v>
      </c>
      <c r="V61" s="53">
        <f t="shared" si="78"/>
        <v>11348.032876610307</v>
      </c>
      <c r="W61" s="53">
        <f t="shared" si="78"/>
        <v>10232.374139084435</v>
      </c>
      <c r="X61" s="53">
        <f t="shared" si="78"/>
        <v>12115.01515560555</v>
      </c>
      <c r="Y61" s="53">
        <f t="shared" si="78"/>
        <v>13818.092814942658</v>
      </c>
      <c r="Z61" s="53">
        <f t="shared" si="78"/>
        <v>12665.37011236453</v>
      </c>
      <c r="AA61" s="53">
        <f t="shared" si="78"/>
        <v>10891.389292885413</v>
      </c>
      <c r="AB61" s="53">
        <f t="shared" si="78"/>
        <v>12127.792075748685</v>
      </c>
      <c r="AC61" s="53">
        <f t="shared" si="78"/>
        <v>13203.806211684439</v>
      </c>
      <c r="AD61" s="53">
        <f t="shared" si="78"/>
        <v>11470.850018352548</v>
      </c>
      <c r="AE61" s="53">
        <f t="shared" si="78"/>
        <v>9141.3444017453421</v>
      </c>
      <c r="AF61" s="53">
        <f t="shared" si="78"/>
        <v>9828.8784611905867</v>
      </c>
      <c r="AG61" s="53">
        <f t="shared" si="78"/>
        <v>10379.757669750934</v>
      </c>
      <c r="AH61" s="53">
        <f t="shared" si="78"/>
        <v>8153.7802653876643</v>
      </c>
      <c r="AI61" s="53">
        <f t="shared" si="78"/>
        <v>5351.2389151825664</v>
      </c>
      <c r="AJ61" s="53">
        <f t="shared" si="78"/>
        <v>5567.9677850969256</v>
      </c>
      <c r="AK61" s="53">
        <f t="shared" ref="AK61:BP61" si="79" xml:space="preserve"> AK$68</f>
        <v>5667.6223885758927</v>
      </c>
      <c r="AL61" s="53">
        <f t="shared" si="79"/>
        <v>3018.3292570792837</v>
      </c>
      <c r="AM61" s="53">
        <f t="shared" si="79"/>
        <v>0</v>
      </c>
      <c r="AN61" s="53">
        <f t="shared" si="79"/>
        <v>0</v>
      </c>
      <c r="AO61" s="53">
        <f t="shared" si="79"/>
        <v>0</v>
      </c>
      <c r="AP61" s="53">
        <f t="shared" si="79"/>
        <v>0</v>
      </c>
      <c r="AQ61" s="53">
        <f t="shared" si="79"/>
        <v>0</v>
      </c>
      <c r="AR61" s="53">
        <f t="shared" si="79"/>
        <v>0</v>
      </c>
      <c r="AS61" s="53">
        <f t="shared" si="79"/>
        <v>0</v>
      </c>
      <c r="AT61" s="53">
        <f t="shared" si="79"/>
        <v>0</v>
      </c>
      <c r="AU61" s="53">
        <f t="shared" si="79"/>
        <v>0</v>
      </c>
      <c r="AV61" s="53">
        <f t="shared" si="79"/>
        <v>0</v>
      </c>
      <c r="AW61" s="53">
        <f t="shared" si="79"/>
        <v>0</v>
      </c>
      <c r="AX61" s="53">
        <f t="shared" si="79"/>
        <v>0</v>
      </c>
      <c r="AY61" s="53">
        <f t="shared" si="79"/>
        <v>0</v>
      </c>
      <c r="AZ61" s="53">
        <f t="shared" si="79"/>
        <v>0</v>
      </c>
      <c r="BA61" s="53">
        <f t="shared" si="79"/>
        <v>0</v>
      </c>
      <c r="BB61" s="53">
        <f t="shared" si="79"/>
        <v>0</v>
      </c>
      <c r="BC61" s="53">
        <f t="shared" si="79"/>
        <v>0</v>
      </c>
      <c r="BD61" s="53">
        <f t="shared" si="79"/>
        <v>0</v>
      </c>
      <c r="BE61" s="53">
        <f t="shared" si="79"/>
        <v>0</v>
      </c>
      <c r="BF61" s="53">
        <f t="shared" si="79"/>
        <v>0</v>
      </c>
      <c r="BG61" s="53">
        <f t="shared" si="79"/>
        <v>0</v>
      </c>
      <c r="BH61" s="53">
        <f t="shared" si="79"/>
        <v>0</v>
      </c>
      <c r="BI61" s="53">
        <f t="shared" si="79"/>
        <v>0</v>
      </c>
      <c r="BJ61" s="53">
        <f t="shared" si="79"/>
        <v>0</v>
      </c>
      <c r="BK61" s="53">
        <f t="shared" si="79"/>
        <v>0</v>
      </c>
      <c r="BL61" s="53">
        <f t="shared" si="79"/>
        <v>0</v>
      </c>
      <c r="BM61" s="53">
        <f t="shared" si="79"/>
        <v>0</v>
      </c>
      <c r="BN61" s="53">
        <f t="shared" si="79"/>
        <v>0</v>
      </c>
      <c r="BO61" s="53">
        <f t="shared" si="79"/>
        <v>0</v>
      </c>
      <c r="BP61" s="53">
        <f t="shared" si="79"/>
        <v>0</v>
      </c>
      <c r="BQ61" s="53">
        <f t="shared" ref="BQ61:CV61" si="80" xml:space="preserve"> BQ$68</f>
        <v>0</v>
      </c>
      <c r="BR61" s="53">
        <f t="shared" si="80"/>
        <v>0</v>
      </c>
      <c r="BS61" s="53">
        <f t="shared" si="80"/>
        <v>0</v>
      </c>
      <c r="BT61" s="53">
        <f t="shared" si="80"/>
        <v>0</v>
      </c>
      <c r="BU61" s="53">
        <f t="shared" si="80"/>
        <v>0</v>
      </c>
      <c r="BV61" s="53">
        <f t="shared" si="80"/>
        <v>0</v>
      </c>
      <c r="BW61" s="53">
        <f t="shared" si="80"/>
        <v>0</v>
      </c>
      <c r="BX61" s="53">
        <f t="shared" si="80"/>
        <v>0</v>
      </c>
      <c r="BY61" s="53">
        <f t="shared" si="80"/>
        <v>0</v>
      </c>
      <c r="BZ61" s="53">
        <f t="shared" si="80"/>
        <v>0</v>
      </c>
      <c r="CA61" s="53">
        <f t="shared" si="80"/>
        <v>0</v>
      </c>
      <c r="CB61" s="53">
        <f t="shared" si="80"/>
        <v>0</v>
      </c>
      <c r="CC61" s="53">
        <f t="shared" si="80"/>
        <v>0</v>
      </c>
      <c r="CD61" s="53">
        <f t="shared" si="80"/>
        <v>0</v>
      </c>
      <c r="CE61" s="53">
        <f t="shared" si="80"/>
        <v>0</v>
      </c>
      <c r="CF61" s="53">
        <f t="shared" si="80"/>
        <v>0</v>
      </c>
      <c r="CG61" s="53">
        <f t="shared" si="80"/>
        <v>0</v>
      </c>
      <c r="CH61" s="53">
        <f t="shared" si="80"/>
        <v>0</v>
      </c>
      <c r="CI61" s="53">
        <f t="shared" si="80"/>
        <v>0</v>
      </c>
      <c r="CJ61" s="53">
        <f t="shared" si="80"/>
        <v>0</v>
      </c>
      <c r="CK61" s="53">
        <f t="shared" si="80"/>
        <v>0</v>
      </c>
      <c r="CL61" s="53">
        <f t="shared" si="80"/>
        <v>0</v>
      </c>
      <c r="CM61" s="53">
        <f t="shared" si="80"/>
        <v>0</v>
      </c>
      <c r="CN61" s="53">
        <f t="shared" si="80"/>
        <v>0</v>
      </c>
      <c r="CO61" s="53">
        <f t="shared" si="80"/>
        <v>0</v>
      </c>
      <c r="CP61" s="53">
        <f t="shared" si="80"/>
        <v>0</v>
      </c>
      <c r="CQ61" s="53">
        <f t="shared" si="80"/>
        <v>0</v>
      </c>
      <c r="CR61" s="53">
        <f t="shared" si="80"/>
        <v>0</v>
      </c>
      <c r="CS61" s="53">
        <f t="shared" si="80"/>
        <v>0</v>
      </c>
      <c r="CT61" s="53">
        <f t="shared" si="80"/>
        <v>0</v>
      </c>
      <c r="CU61" s="53">
        <f t="shared" si="80"/>
        <v>0</v>
      </c>
      <c r="CV61" s="53">
        <f t="shared" si="80"/>
        <v>0</v>
      </c>
      <c r="CW61" s="53">
        <f t="shared" ref="CW61:EA61" si="81" xml:space="preserve"> CW$68</f>
        <v>0</v>
      </c>
      <c r="CX61" s="53">
        <f t="shared" si="81"/>
        <v>0</v>
      </c>
      <c r="CY61" s="53">
        <f t="shared" si="81"/>
        <v>0</v>
      </c>
      <c r="CZ61" s="53">
        <f t="shared" si="81"/>
        <v>0</v>
      </c>
      <c r="DA61" s="53">
        <f t="shared" si="81"/>
        <v>0</v>
      </c>
      <c r="DB61" s="53">
        <f t="shared" si="81"/>
        <v>0</v>
      </c>
      <c r="DC61" s="53">
        <f t="shared" si="81"/>
        <v>0</v>
      </c>
      <c r="DD61" s="53">
        <f t="shared" si="81"/>
        <v>0</v>
      </c>
      <c r="DE61" s="53">
        <f t="shared" si="81"/>
        <v>0</v>
      </c>
      <c r="DF61" s="53">
        <f t="shared" si="81"/>
        <v>0</v>
      </c>
      <c r="DG61" s="53">
        <f t="shared" si="81"/>
        <v>0</v>
      </c>
      <c r="DH61" s="53">
        <f t="shared" si="81"/>
        <v>0</v>
      </c>
      <c r="DI61" s="53">
        <f t="shared" si="81"/>
        <v>0</v>
      </c>
      <c r="DJ61" s="53">
        <f t="shared" si="81"/>
        <v>0</v>
      </c>
      <c r="DK61" s="53">
        <f t="shared" si="81"/>
        <v>0</v>
      </c>
      <c r="DL61" s="53">
        <f t="shared" si="81"/>
        <v>0</v>
      </c>
      <c r="DM61" s="53">
        <f t="shared" si="81"/>
        <v>0</v>
      </c>
      <c r="DN61" s="53">
        <f t="shared" si="81"/>
        <v>0</v>
      </c>
      <c r="DO61" s="53">
        <f t="shared" si="81"/>
        <v>0</v>
      </c>
      <c r="DP61" s="53">
        <f t="shared" si="81"/>
        <v>0</v>
      </c>
      <c r="DQ61" s="53">
        <f t="shared" si="81"/>
        <v>0</v>
      </c>
      <c r="DR61" s="53">
        <f t="shared" si="81"/>
        <v>0</v>
      </c>
      <c r="DS61" s="53">
        <f t="shared" si="81"/>
        <v>0</v>
      </c>
      <c r="DT61" s="53">
        <f t="shared" si="81"/>
        <v>0</v>
      </c>
      <c r="DU61" s="53">
        <f t="shared" si="81"/>
        <v>0</v>
      </c>
      <c r="DV61" s="53">
        <f t="shared" si="81"/>
        <v>0</v>
      </c>
      <c r="DW61" s="53">
        <f t="shared" si="81"/>
        <v>0</v>
      </c>
      <c r="DX61" s="53">
        <f t="shared" si="81"/>
        <v>0</v>
      </c>
      <c r="DY61" s="53">
        <f t="shared" si="81"/>
        <v>0</v>
      </c>
      <c r="DZ61" s="53">
        <f t="shared" si="81"/>
        <v>0</v>
      </c>
      <c r="EA61" s="53">
        <f t="shared" si="81"/>
        <v>0</v>
      </c>
    </row>
    <row r="62" spans="1:131" x14ac:dyDescent="0.35">
      <c r="E62" s="7" t="s">
        <v>323</v>
      </c>
      <c r="G62" s="7" t="str">
        <f xml:space="preserve"> SMU</f>
        <v>$ 000s</v>
      </c>
      <c r="H62" s="7">
        <f xml:space="preserve"> SUM(J62:EA62)</f>
        <v>19817.964480321432</v>
      </c>
      <c r="J62" s="7">
        <f t="shared" ref="J62:AO62" si="82" xml:space="preserve"> MIN(J60:J61)</f>
        <v>0</v>
      </c>
      <c r="K62" s="7">
        <f t="shared" si="82"/>
        <v>0</v>
      </c>
      <c r="L62" s="7">
        <f t="shared" si="82"/>
        <v>0</v>
      </c>
      <c r="M62" s="7">
        <f t="shared" si="82"/>
        <v>0</v>
      </c>
      <c r="N62" s="7">
        <f t="shared" si="82"/>
        <v>0</v>
      </c>
      <c r="O62" s="7">
        <f t="shared" si="82"/>
        <v>0</v>
      </c>
      <c r="P62" s="7">
        <f t="shared" si="82"/>
        <v>0</v>
      </c>
      <c r="Q62" s="7">
        <f t="shared" si="82"/>
        <v>0</v>
      </c>
      <c r="R62" s="7">
        <f t="shared" si="82"/>
        <v>490.85027186743798</v>
      </c>
      <c r="S62" s="7">
        <f t="shared" si="82"/>
        <v>0</v>
      </c>
      <c r="T62" s="7">
        <f t="shared" si="82"/>
        <v>0</v>
      </c>
      <c r="U62" s="7">
        <f t="shared" si="82"/>
        <v>526.14899578751817</v>
      </c>
      <c r="V62" s="7">
        <f t="shared" si="82"/>
        <v>1115.6587375258714</v>
      </c>
      <c r="W62" s="7">
        <f t="shared" si="82"/>
        <v>0</v>
      </c>
      <c r="X62" s="7">
        <f t="shared" si="82"/>
        <v>0</v>
      </c>
      <c r="Y62" s="7">
        <f t="shared" si="82"/>
        <v>1152.7227025781281</v>
      </c>
      <c r="Z62" s="7">
        <f t="shared" si="82"/>
        <v>1773.9808194791171</v>
      </c>
      <c r="AA62" s="7">
        <f t="shared" si="82"/>
        <v>0</v>
      </c>
      <c r="AB62" s="7">
        <f t="shared" si="82"/>
        <v>0</v>
      </c>
      <c r="AC62" s="7">
        <f t="shared" si="82"/>
        <v>1732.956193331891</v>
      </c>
      <c r="AD62" s="7">
        <f t="shared" si="82"/>
        <v>2329.5056166072063</v>
      </c>
      <c r="AE62" s="7">
        <f t="shared" si="82"/>
        <v>0</v>
      </c>
      <c r="AF62" s="7">
        <f t="shared" si="82"/>
        <v>0</v>
      </c>
      <c r="AG62" s="7">
        <f t="shared" si="82"/>
        <v>2225.9774043632697</v>
      </c>
      <c r="AH62" s="7">
        <f t="shared" si="82"/>
        <v>2802.5413502050974</v>
      </c>
      <c r="AI62" s="7">
        <f t="shared" si="82"/>
        <v>0</v>
      </c>
      <c r="AJ62" s="7">
        <f t="shared" si="82"/>
        <v>0</v>
      </c>
      <c r="AK62" s="7">
        <f t="shared" si="82"/>
        <v>2649.293131496609</v>
      </c>
      <c r="AL62" s="7">
        <f t="shared" si="82"/>
        <v>3018.3292570792837</v>
      </c>
      <c r="AM62" s="7">
        <f t="shared" si="82"/>
        <v>0</v>
      </c>
      <c r="AN62" s="7">
        <f t="shared" si="82"/>
        <v>0</v>
      </c>
      <c r="AO62" s="7">
        <f t="shared" si="82"/>
        <v>0</v>
      </c>
      <c r="AP62" s="7">
        <f t="shared" ref="AP62:BU62" si="83" xml:space="preserve"> MIN(AP60:AP61)</f>
        <v>0</v>
      </c>
      <c r="AQ62" s="7">
        <f t="shared" si="83"/>
        <v>0</v>
      </c>
      <c r="AR62" s="7">
        <f t="shared" si="83"/>
        <v>0</v>
      </c>
      <c r="AS62" s="7">
        <f t="shared" si="83"/>
        <v>0</v>
      </c>
      <c r="AT62" s="7">
        <f t="shared" si="83"/>
        <v>0</v>
      </c>
      <c r="AU62" s="7">
        <f t="shared" si="83"/>
        <v>0</v>
      </c>
      <c r="AV62" s="7">
        <f t="shared" si="83"/>
        <v>0</v>
      </c>
      <c r="AW62" s="7">
        <f t="shared" si="83"/>
        <v>0</v>
      </c>
      <c r="AX62" s="7">
        <f t="shared" si="83"/>
        <v>0</v>
      </c>
      <c r="AY62" s="7">
        <f t="shared" si="83"/>
        <v>0</v>
      </c>
      <c r="AZ62" s="7">
        <f t="shared" si="83"/>
        <v>0</v>
      </c>
      <c r="BA62" s="7">
        <f t="shared" si="83"/>
        <v>0</v>
      </c>
      <c r="BB62" s="7">
        <f t="shared" si="83"/>
        <v>0</v>
      </c>
      <c r="BC62" s="7">
        <f t="shared" si="83"/>
        <v>0</v>
      </c>
      <c r="BD62" s="7">
        <f t="shared" si="83"/>
        <v>0</v>
      </c>
      <c r="BE62" s="7">
        <f t="shared" si="83"/>
        <v>0</v>
      </c>
      <c r="BF62" s="7">
        <f t="shared" si="83"/>
        <v>0</v>
      </c>
      <c r="BG62" s="7">
        <f t="shared" si="83"/>
        <v>0</v>
      </c>
      <c r="BH62" s="7">
        <f t="shared" si="83"/>
        <v>0</v>
      </c>
      <c r="BI62" s="7">
        <f t="shared" si="83"/>
        <v>0</v>
      </c>
      <c r="BJ62" s="7">
        <f t="shared" si="83"/>
        <v>0</v>
      </c>
      <c r="BK62" s="7">
        <f t="shared" si="83"/>
        <v>0</v>
      </c>
      <c r="BL62" s="7">
        <f t="shared" si="83"/>
        <v>0</v>
      </c>
      <c r="BM62" s="7">
        <f t="shared" si="83"/>
        <v>0</v>
      </c>
      <c r="BN62" s="7">
        <f t="shared" si="83"/>
        <v>0</v>
      </c>
      <c r="BO62" s="7">
        <f t="shared" si="83"/>
        <v>0</v>
      </c>
      <c r="BP62" s="7">
        <f t="shared" si="83"/>
        <v>0</v>
      </c>
      <c r="BQ62" s="7">
        <f t="shared" si="83"/>
        <v>0</v>
      </c>
      <c r="BR62" s="7">
        <f t="shared" si="83"/>
        <v>0</v>
      </c>
      <c r="BS62" s="7">
        <f t="shared" si="83"/>
        <v>0</v>
      </c>
      <c r="BT62" s="7">
        <f t="shared" si="83"/>
        <v>0</v>
      </c>
      <c r="BU62" s="7">
        <f t="shared" si="83"/>
        <v>0</v>
      </c>
      <c r="BV62" s="7">
        <f t="shared" ref="BV62:DA62" si="84" xml:space="preserve"> MIN(BV60:BV61)</f>
        <v>0</v>
      </c>
      <c r="BW62" s="7">
        <f t="shared" si="84"/>
        <v>0</v>
      </c>
      <c r="BX62" s="7">
        <f t="shared" si="84"/>
        <v>0</v>
      </c>
      <c r="BY62" s="7">
        <f t="shared" si="84"/>
        <v>0</v>
      </c>
      <c r="BZ62" s="7">
        <f t="shared" si="84"/>
        <v>0</v>
      </c>
      <c r="CA62" s="7">
        <f t="shared" si="84"/>
        <v>0</v>
      </c>
      <c r="CB62" s="7">
        <f t="shared" si="84"/>
        <v>0</v>
      </c>
      <c r="CC62" s="7">
        <f t="shared" si="84"/>
        <v>0</v>
      </c>
      <c r="CD62" s="7">
        <f t="shared" si="84"/>
        <v>0</v>
      </c>
      <c r="CE62" s="7">
        <f t="shared" si="84"/>
        <v>0</v>
      </c>
      <c r="CF62" s="7">
        <f t="shared" si="84"/>
        <v>0</v>
      </c>
      <c r="CG62" s="7">
        <f t="shared" si="84"/>
        <v>0</v>
      </c>
      <c r="CH62" s="7">
        <f t="shared" si="84"/>
        <v>0</v>
      </c>
      <c r="CI62" s="7">
        <f t="shared" si="84"/>
        <v>0</v>
      </c>
      <c r="CJ62" s="7">
        <f t="shared" si="84"/>
        <v>0</v>
      </c>
      <c r="CK62" s="7">
        <f t="shared" si="84"/>
        <v>0</v>
      </c>
      <c r="CL62" s="7">
        <f t="shared" si="84"/>
        <v>0</v>
      </c>
      <c r="CM62" s="7">
        <f t="shared" si="84"/>
        <v>0</v>
      </c>
      <c r="CN62" s="7">
        <f t="shared" si="84"/>
        <v>0</v>
      </c>
      <c r="CO62" s="7">
        <f t="shared" si="84"/>
        <v>0</v>
      </c>
      <c r="CP62" s="7">
        <f t="shared" si="84"/>
        <v>0</v>
      </c>
      <c r="CQ62" s="7">
        <f t="shared" si="84"/>
        <v>0</v>
      </c>
      <c r="CR62" s="7">
        <f t="shared" si="84"/>
        <v>0</v>
      </c>
      <c r="CS62" s="7">
        <f t="shared" si="84"/>
        <v>0</v>
      </c>
      <c r="CT62" s="7">
        <f t="shared" si="84"/>
        <v>0</v>
      </c>
      <c r="CU62" s="7">
        <f t="shared" si="84"/>
        <v>0</v>
      </c>
      <c r="CV62" s="7">
        <f t="shared" si="84"/>
        <v>0</v>
      </c>
      <c r="CW62" s="7">
        <f t="shared" si="84"/>
        <v>0</v>
      </c>
      <c r="CX62" s="7">
        <f t="shared" si="84"/>
        <v>0</v>
      </c>
      <c r="CY62" s="7">
        <f t="shared" si="84"/>
        <v>0</v>
      </c>
      <c r="CZ62" s="7">
        <f t="shared" si="84"/>
        <v>0</v>
      </c>
      <c r="DA62" s="7">
        <f t="shared" si="84"/>
        <v>0</v>
      </c>
      <c r="DB62" s="7">
        <f t="shared" ref="DB62:EA62" si="85" xml:space="preserve"> MIN(DB60:DB61)</f>
        <v>0</v>
      </c>
      <c r="DC62" s="7">
        <f t="shared" si="85"/>
        <v>0</v>
      </c>
      <c r="DD62" s="7">
        <f t="shared" si="85"/>
        <v>0</v>
      </c>
      <c r="DE62" s="7">
        <f t="shared" si="85"/>
        <v>0</v>
      </c>
      <c r="DF62" s="7">
        <f t="shared" si="85"/>
        <v>0</v>
      </c>
      <c r="DG62" s="7">
        <f t="shared" si="85"/>
        <v>0</v>
      </c>
      <c r="DH62" s="7">
        <f t="shared" si="85"/>
        <v>0</v>
      </c>
      <c r="DI62" s="7">
        <f t="shared" si="85"/>
        <v>0</v>
      </c>
      <c r="DJ62" s="7">
        <f t="shared" si="85"/>
        <v>0</v>
      </c>
      <c r="DK62" s="7">
        <f t="shared" si="85"/>
        <v>0</v>
      </c>
      <c r="DL62" s="7">
        <f t="shared" si="85"/>
        <v>0</v>
      </c>
      <c r="DM62" s="7">
        <f t="shared" si="85"/>
        <v>0</v>
      </c>
      <c r="DN62" s="7">
        <f t="shared" si="85"/>
        <v>0</v>
      </c>
      <c r="DO62" s="7">
        <f t="shared" si="85"/>
        <v>0</v>
      </c>
      <c r="DP62" s="7">
        <f t="shared" si="85"/>
        <v>0</v>
      </c>
      <c r="DQ62" s="7">
        <f t="shared" si="85"/>
        <v>0</v>
      </c>
      <c r="DR62" s="7">
        <f t="shared" si="85"/>
        <v>0</v>
      </c>
      <c r="DS62" s="7">
        <f t="shared" si="85"/>
        <v>0</v>
      </c>
      <c r="DT62" s="7">
        <f t="shared" si="85"/>
        <v>0</v>
      </c>
      <c r="DU62" s="7">
        <f t="shared" si="85"/>
        <v>0</v>
      </c>
      <c r="DV62" s="7">
        <f t="shared" si="85"/>
        <v>0</v>
      </c>
      <c r="DW62" s="7">
        <f t="shared" si="85"/>
        <v>0</v>
      </c>
      <c r="DX62" s="7">
        <f t="shared" si="85"/>
        <v>0</v>
      </c>
      <c r="DY62" s="7">
        <f t="shared" si="85"/>
        <v>0</v>
      </c>
      <c r="DZ62" s="7">
        <f t="shared" si="85"/>
        <v>0</v>
      </c>
      <c r="EA62" s="7">
        <f t="shared" si="85"/>
        <v>0</v>
      </c>
    </row>
    <row r="64" spans="1:131" x14ac:dyDescent="0.35">
      <c r="E64" s="53" t="str">
        <f t="shared" ref="E64:BP64" si="86" xml:space="preserve"> E$55</f>
        <v>Taxable profit</v>
      </c>
      <c r="F64" s="53">
        <f t="shared" si="86"/>
        <v>0</v>
      </c>
      <c r="G64" s="53" t="str">
        <f t="shared" si="86"/>
        <v>$ 000s</v>
      </c>
      <c r="H64" s="53">
        <f t="shared" si="86"/>
        <v>219516.23056146575</v>
      </c>
      <c r="I64" s="53">
        <f t="shared" si="86"/>
        <v>0</v>
      </c>
      <c r="J64" s="53">
        <f t="shared" si="86"/>
        <v>0</v>
      </c>
      <c r="K64" s="53">
        <f t="shared" si="86"/>
        <v>0</v>
      </c>
      <c r="L64" s="53">
        <f t="shared" si="86"/>
        <v>0</v>
      </c>
      <c r="M64" s="53">
        <f t="shared" si="86"/>
        <v>0</v>
      </c>
      <c r="N64" s="53">
        <f t="shared" si="86"/>
        <v>0</v>
      </c>
      <c r="O64" s="53">
        <f t="shared" si="86"/>
        <v>0</v>
      </c>
      <c r="P64" s="53">
        <f t="shared" si="86"/>
        <v>0</v>
      </c>
      <c r="Q64" s="53">
        <f t="shared" si="86"/>
        <v>0</v>
      </c>
      <c r="R64" s="53">
        <f t="shared" si="86"/>
        <v>490.85027186743798</v>
      </c>
      <c r="S64" s="53">
        <f t="shared" si="86"/>
        <v>0</v>
      </c>
      <c r="T64" s="53">
        <f t="shared" si="86"/>
        <v>0</v>
      </c>
      <c r="U64" s="53">
        <f t="shared" si="86"/>
        <v>526.14899578751817</v>
      </c>
      <c r="V64" s="53">
        <f t="shared" si="86"/>
        <v>1115.6587375258714</v>
      </c>
      <c r="W64" s="53">
        <f t="shared" si="86"/>
        <v>0</v>
      </c>
      <c r="X64" s="53">
        <f t="shared" si="86"/>
        <v>0</v>
      </c>
      <c r="Y64" s="53">
        <f t="shared" si="86"/>
        <v>1152.7227025781281</v>
      </c>
      <c r="Z64" s="53">
        <f t="shared" si="86"/>
        <v>1773.9808194791171</v>
      </c>
      <c r="AA64" s="53">
        <f t="shared" si="86"/>
        <v>0</v>
      </c>
      <c r="AB64" s="53">
        <f t="shared" si="86"/>
        <v>0</v>
      </c>
      <c r="AC64" s="53">
        <f t="shared" si="86"/>
        <v>1732.956193331891</v>
      </c>
      <c r="AD64" s="53">
        <f t="shared" si="86"/>
        <v>2329.5056166072063</v>
      </c>
      <c r="AE64" s="53">
        <f t="shared" si="86"/>
        <v>0</v>
      </c>
      <c r="AF64" s="53">
        <f t="shared" si="86"/>
        <v>0</v>
      </c>
      <c r="AG64" s="53">
        <f t="shared" si="86"/>
        <v>2225.9774043632697</v>
      </c>
      <c r="AH64" s="53">
        <f t="shared" si="86"/>
        <v>2802.5413502050974</v>
      </c>
      <c r="AI64" s="53">
        <f t="shared" si="86"/>
        <v>0</v>
      </c>
      <c r="AJ64" s="53">
        <f t="shared" si="86"/>
        <v>0</v>
      </c>
      <c r="AK64" s="53">
        <f t="shared" si="86"/>
        <v>2649.293131496609</v>
      </c>
      <c r="AL64" s="53">
        <f t="shared" si="86"/>
        <v>3209.826816650424</v>
      </c>
      <c r="AM64" s="53">
        <f t="shared" si="86"/>
        <v>191.48195302663919</v>
      </c>
      <c r="AN64" s="53">
        <f t="shared" si="86"/>
        <v>287.69097252298104</v>
      </c>
      <c r="AO64" s="53">
        <f t="shared" si="86"/>
        <v>3016.1735433262647</v>
      </c>
      <c r="AP64" s="53">
        <f t="shared" si="86"/>
        <v>3558.5639176908817</v>
      </c>
      <c r="AQ64" s="53">
        <f t="shared" si="86"/>
        <v>538.67984133771392</v>
      </c>
      <c r="AR64" s="53">
        <f t="shared" si="86"/>
        <v>625.28431318133948</v>
      </c>
      <c r="AS64" s="53">
        <f t="shared" si="86"/>
        <v>3326.8482990622747</v>
      </c>
      <c r="AT64" s="53">
        <f t="shared" si="86"/>
        <v>3858.3208535949593</v>
      </c>
      <c r="AU64" s="53">
        <f t="shared" si="86"/>
        <v>844.4067717272419</v>
      </c>
      <c r="AV64" s="53">
        <f t="shared" si="86"/>
        <v>919.30969977546863</v>
      </c>
      <c r="AW64" s="53">
        <f t="shared" si="86"/>
        <v>3600.7672128480413</v>
      </c>
      <c r="AX64" s="53">
        <f t="shared" si="86"/>
        <v>4123.4641446436162</v>
      </c>
      <c r="AY64" s="53">
        <f t="shared" si="86"/>
        <v>1117.5067912101294</v>
      </c>
      <c r="AZ64" s="53">
        <f t="shared" si="86"/>
        <v>1182.5741020566491</v>
      </c>
      <c r="BA64" s="53">
        <f t="shared" si="86"/>
        <v>3845.9076213217204</v>
      </c>
      <c r="BB64" s="53">
        <f t="shared" si="86"/>
        <v>4325.6038837802698</v>
      </c>
      <c r="BC64" s="53">
        <f t="shared" si="86"/>
        <v>1279.7110920339328</v>
      </c>
      <c r="BD64" s="53">
        <f t="shared" si="86"/>
        <v>1306.3831513673088</v>
      </c>
      <c r="BE64" s="53">
        <f t="shared" si="86"/>
        <v>3931.2079728470312</v>
      </c>
      <c r="BF64" s="53">
        <f t="shared" si="86"/>
        <v>4402.6601774208957</v>
      </c>
      <c r="BG64" s="53">
        <f t="shared" si="86"/>
        <v>1366.3532683149028</v>
      </c>
      <c r="BH64" s="53">
        <f t="shared" si="86"/>
        <v>1387.6000137502804</v>
      </c>
      <c r="BI64" s="53">
        <f t="shared" si="86"/>
        <v>3994.3348081803751</v>
      </c>
      <c r="BJ64" s="53">
        <f t="shared" si="86"/>
        <v>4458.6586152455347</v>
      </c>
      <c r="BK64" s="53">
        <f t="shared" si="86"/>
        <v>1432.9107466676965</v>
      </c>
      <c r="BL64" s="53">
        <f t="shared" si="86"/>
        <v>1449.7289118418573</v>
      </c>
      <c r="BM64" s="53">
        <f t="shared" si="86"/>
        <v>4039.3848695805245</v>
      </c>
      <c r="BN64" s="53">
        <f t="shared" si="86"/>
        <v>4497.4908094896909</v>
      </c>
      <c r="BO64" s="53">
        <f t="shared" si="86"/>
        <v>1483.0806959550541</v>
      </c>
      <c r="BP64" s="53">
        <f t="shared" si="86"/>
        <v>1496.2819326320337</v>
      </c>
      <c r="BQ64" s="53">
        <f t="shared" ref="BQ64:EA64" si="87" xml:space="preserve"> BQ$55</f>
        <v>4069.6940950869443</v>
      </c>
      <c r="BR64" s="53">
        <f t="shared" si="87"/>
        <v>4522.3256046357119</v>
      </c>
      <c r="BS64" s="53">
        <f t="shared" si="87"/>
        <v>1519.8736497633483</v>
      </c>
      <c r="BT64" s="53">
        <f t="shared" si="87"/>
        <v>1530.1188554556134</v>
      </c>
      <c r="BU64" s="53">
        <f t="shared" si="87"/>
        <v>4087.9787278956182</v>
      </c>
      <c r="BV64" s="53">
        <f t="shared" si="87"/>
        <v>4535.7431312336348</v>
      </c>
      <c r="BW64" s="53">
        <f t="shared" si="87"/>
        <v>1545.7408574564413</v>
      </c>
      <c r="BX64" s="53">
        <f t="shared" si="87"/>
        <v>1553.5681354081139</v>
      </c>
      <c r="BY64" s="53">
        <f t="shared" si="87"/>
        <v>4096.4502505105529</v>
      </c>
      <c r="BZ64" s="53">
        <f t="shared" si="87"/>
        <v>4539.8439932572355</v>
      </c>
      <c r="CA64" s="53">
        <f t="shared" si="87"/>
        <v>1562.6780120862531</v>
      </c>
      <c r="CB64" s="53">
        <f t="shared" si="87"/>
        <v>1568.5254447738262</v>
      </c>
      <c r="CC64" s="53">
        <f t="shared" si="87"/>
        <v>4096.9089990051489</v>
      </c>
      <c r="CD64" s="53">
        <f t="shared" si="87"/>
        <v>4536.3382015627312</v>
      </c>
      <c r="CE64" s="53">
        <f t="shared" si="87"/>
        <v>1572.3097370990595</v>
      </c>
      <c r="CF64" s="53">
        <f t="shared" si="87"/>
        <v>1576.5339353080835</v>
      </c>
      <c r="CG64" s="53">
        <f t="shared" si="87"/>
        <v>4090.8204120933406</v>
      </c>
      <c r="CH64" s="53">
        <f t="shared" si="87"/>
        <v>4526.6176104150218</v>
      </c>
      <c r="CI64" s="53">
        <f t="shared" si="87"/>
        <v>1575.9584009541413</v>
      </c>
      <c r="CJ64" s="53">
        <f t="shared" si="87"/>
        <v>1578.8496120344805</v>
      </c>
      <c r="CK64" s="53">
        <f t="shared" si="87"/>
        <v>4079.3771361381987</v>
      </c>
      <c r="CL64" s="53">
        <f t="shared" si="87"/>
        <v>4511.8149171527293</v>
      </c>
      <c r="CM64" s="53">
        <f t="shared" si="87"/>
        <v>1574.7001667224467</v>
      </c>
      <c r="CN64" s="53">
        <f t="shared" si="87"/>
        <v>1576.49458027129</v>
      </c>
      <c r="CO64" s="53">
        <f t="shared" si="87"/>
        <v>4063.5496097265004</v>
      </c>
      <c r="CP64" s="53">
        <f t="shared" si="87"/>
        <v>4492.8517174390727</v>
      </c>
      <c r="CQ64" s="53">
        <f t="shared" si="87"/>
        <v>1569.4106444899066</v>
      </c>
      <c r="CR64" s="53">
        <f t="shared" si="87"/>
        <v>1570.3004153204481</v>
      </c>
      <c r="CS64" s="53">
        <f t="shared" si="87"/>
        <v>4044.1272647708911</v>
      </c>
      <c r="CT64" s="53">
        <f t="shared" si="87"/>
        <v>4470.4776462121145</v>
      </c>
      <c r="CU64" s="53">
        <f t="shared" si="87"/>
        <v>1560.8020751732251</v>
      </c>
      <c r="CV64" s="53">
        <f t="shared" si="87"/>
        <v>1560.9434869965053</v>
      </c>
      <c r="CW64" s="53">
        <f t="shared" si="87"/>
        <v>4021.7520847081778</v>
      </c>
      <c r="CX64" s="53">
        <f t="shared" si="87"/>
        <v>4445.3022578743949</v>
      </c>
      <c r="CY64" s="53">
        <f t="shared" si="87"/>
        <v>1549.4536166111475</v>
      </c>
      <c r="CZ64" s="53">
        <f t="shared" si="87"/>
        <v>1548.9737313153528</v>
      </c>
      <c r="DA64" s="53">
        <f t="shared" si="87"/>
        <v>3996.9459374974908</v>
      </c>
      <c r="DB64" s="53">
        <f t="shared" si="87"/>
        <v>4417.8209925405499</v>
      </c>
      <c r="DC64" s="53">
        <f t="shared" si="87"/>
        <v>1535.8360114087957</v>
      </c>
      <c r="DD64" s="53">
        <f t="shared" si="87"/>
        <v>1534.8380848463914</v>
      </c>
      <c r="DE64" s="53">
        <f t="shared" si="87"/>
        <v>3970.1328381467933</v>
      </c>
      <c r="DF64" s="53">
        <f t="shared" si="87"/>
        <v>4388.4363253348529</v>
      </c>
      <c r="DG64" s="53">
        <f t="shared" si="87"/>
        <v>1520.3316786773944</v>
      </c>
      <c r="DH64" s="53">
        <f t="shared" si="87"/>
        <v>926.84664972992732</v>
      </c>
      <c r="DI64" s="53">
        <f t="shared" si="87"/>
        <v>0</v>
      </c>
      <c r="DJ64" s="53">
        <f t="shared" si="87"/>
        <v>0</v>
      </c>
      <c r="DK64" s="53">
        <f t="shared" si="87"/>
        <v>0</v>
      </c>
      <c r="DL64" s="53">
        <f t="shared" si="87"/>
        <v>0</v>
      </c>
      <c r="DM64" s="53">
        <f t="shared" si="87"/>
        <v>0</v>
      </c>
      <c r="DN64" s="53">
        <f t="shared" si="87"/>
        <v>0</v>
      </c>
      <c r="DO64" s="53">
        <f t="shared" si="87"/>
        <v>0</v>
      </c>
      <c r="DP64" s="53">
        <f t="shared" si="87"/>
        <v>0</v>
      </c>
      <c r="DQ64" s="53">
        <f t="shared" si="87"/>
        <v>0</v>
      </c>
      <c r="DR64" s="53">
        <f t="shared" si="87"/>
        <v>0</v>
      </c>
      <c r="DS64" s="53">
        <f t="shared" si="87"/>
        <v>0</v>
      </c>
      <c r="DT64" s="53">
        <f t="shared" si="87"/>
        <v>0</v>
      </c>
      <c r="DU64" s="53">
        <f t="shared" si="87"/>
        <v>0</v>
      </c>
      <c r="DV64" s="53">
        <f t="shared" si="87"/>
        <v>0</v>
      </c>
      <c r="DW64" s="53">
        <f t="shared" si="87"/>
        <v>0</v>
      </c>
      <c r="DX64" s="53">
        <f t="shared" si="87"/>
        <v>0</v>
      </c>
      <c r="DY64" s="53">
        <f t="shared" si="87"/>
        <v>0</v>
      </c>
      <c r="DZ64" s="53">
        <f t="shared" si="87"/>
        <v>0</v>
      </c>
      <c r="EA64" s="53">
        <f t="shared" si="87"/>
        <v>0</v>
      </c>
    </row>
    <row r="65" spans="1:131" x14ac:dyDescent="0.35">
      <c r="E65" s="53" t="str">
        <f t="shared" ref="E65:AJ65" si="88" xml:space="preserve"> E$62</f>
        <v>Tax losses utilised</v>
      </c>
      <c r="F65" s="53">
        <f t="shared" si="88"/>
        <v>0</v>
      </c>
      <c r="G65" s="53" t="str">
        <f t="shared" si="88"/>
        <v>$ 000s</v>
      </c>
      <c r="H65" s="53">
        <f t="shared" si="88"/>
        <v>19817.964480321432</v>
      </c>
      <c r="I65" s="53">
        <f t="shared" si="88"/>
        <v>0</v>
      </c>
      <c r="J65" s="53">
        <f t="shared" si="88"/>
        <v>0</v>
      </c>
      <c r="K65" s="53">
        <f t="shared" si="88"/>
        <v>0</v>
      </c>
      <c r="L65" s="53">
        <f t="shared" si="88"/>
        <v>0</v>
      </c>
      <c r="M65" s="53">
        <f t="shared" si="88"/>
        <v>0</v>
      </c>
      <c r="N65" s="53">
        <f t="shared" si="88"/>
        <v>0</v>
      </c>
      <c r="O65" s="53">
        <f t="shared" si="88"/>
        <v>0</v>
      </c>
      <c r="P65" s="53">
        <f t="shared" si="88"/>
        <v>0</v>
      </c>
      <c r="Q65" s="53">
        <f t="shared" si="88"/>
        <v>0</v>
      </c>
      <c r="R65" s="53">
        <f t="shared" si="88"/>
        <v>490.85027186743798</v>
      </c>
      <c r="S65" s="53">
        <f t="shared" si="88"/>
        <v>0</v>
      </c>
      <c r="T65" s="53">
        <f t="shared" si="88"/>
        <v>0</v>
      </c>
      <c r="U65" s="53">
        <f t="shared" si="88"/>
        <v>526.14899578751817</v>
      </c>
      <c r="V65" s="53">
        <f t="shared" si="88"/>
        <v>1115.6587375258714</v>
      </c>
      <c r="W65" s="53">
        <f t="shared" si="88"/>
        <v>0</v>
      </c>
      <c r="X65" s="53">
        <f t="shared" si="88"/>
        <v>0</v>
      </c>
      <c r="Y65" s="53">
        <f t="shared" si="88"/>
        <v>1152.7227025781281</v>
      </c>
      <c r="Z65" s="53">
        <f t="shared" si="88"/>
        <v>1773.9808194791171</v>
      </c>
      <c r="AA65" s="53">
        <f t="shared" si="88"/>
        <v>0</v>
      </c>
      <c r="AB65" s="53">
        <f t="shared" si="88"/>
        <v>0</v>
      </c>
      <c r="AC65" s="53">
        <f t="shared" si="88"/>
        <v>1732.956193331891</v>
      </c>
      <c r="AD65" s="53">
        <f t="shared" si="88"/>
        <v>2329.5056166072063</v>
      </c>
      <c r="AE65" s="53">
        <f t="shared" si="88"/>
        <v>0</v>
      </c>
      <c r="AF65" s="53">
        <f t="shared" si="88"/>
        <v>0</v>
      </c>
      <c r="AG65" s="53">
        <f t="shared" si="88"/>
        <v>2225.9774043632697</v>
      </c>
      <c r="AH65" s="53">
        <f t="shared" si="88"/>
        <v>2802.5413502050974</v>
      </c>
      <c r="AI65" s="53">
        <f t="shared" si="88"/>
        <v>0</v>
      </c>
      <c r="AJ65" s="53">
        <f t="shared" si="88"/>
        <v>0</v>
      </c>
      <c r="AK65" s="53">
        <f t="shared" ref="AK65:BP65" si="89" xml:space="preserve"> AK$62</f>
        <v>2649.293131496609</v>
      </c>
      <c r="AL65" s="53">
        <f t="shared" si="89"/>
        <v>3018.3292570792837</v>
      </c>
      <c r="AM65" s="53">
        <f t="shared" si="89"/>
        <v>0</v>
      </c>
      <c r="AN65" s="53">
        <f t="shared" si="89"/>
        <v>0</v>
      </c>
      <c r="AO65" s="53">
        <f t="shared" si="89"/>
        <v>0</v>
      </c>
      <c r="AP65" s="53">
        <f t="shared" si="89"/>
        <v>0</v>
      </c>
      <c r="AQ65" s="53">
        <f t="shared" si="89"/>
        <v>0</v>
      </c>
      <c r="AR65" s="53">
        <f t="shared" si="89"/>
        <v>0</v>
      </c>
      <c r="AS65" s="53">
        <f t="shared" si="89"/>
        <v>0</v>
      </c>
      <c r="AT65" s="53">
        <f t="shared" si="89"/>
        <v>0</v>
      </c>
      <c r="AU65" s="53">
        <f t="shared" si="89"/>
        <v>0</v>
      </c>
      <c r="AV65" s="53">
        <f t="shared" si="89"/>
        <v>0</v>
      </c>
      <c r="AW65" s="53">
        <f t="shared" si="89"/>
        <v>0</v>
      </c>
      <c r="AX65" s="53">
        <f t="shared" si="89"/>
        <v>0</v>
      </c>
      <c r="AY65" s="53">
        <f t="shared" si="89"/>
        <v>0</v>
      </c>
      <c r="AZ65" s="53">
        <f t="shared" si="89"/>
        <v>0</v>
      </c>
      <c r="BA65" s="53">
        <f t="shared" si="89"/>
        <v>0</v>
      </c>
      <c r="BB65" s="53">
        <f t="shared" si="89"/>
        <v>0</v>
      </c>
      <c r="BC65" s="53">
        <f t="shared" si="89"/>
        <v>0</v>
      </c>
      <c r="BD65" s="53">
        <f t="shared" si="89"/>
        <v>0</v>
      </c>
      <c r="BE65" s="53">
        <f t="shared" si="89"/>
        <v>0</v>
      </c>
      <c r="BF65" s="53">
        <f t="shared" si="89"/>
        <v>0</v>
      </c>
      <c r="BG65" s="53">
        <f t="shared" si="89"/>
        <v>0</v>
      </c>
      <c r="BH65" s="53">
        <f t="shared" si="89"/>
        <v>0</v>
      </c>
      <c r="BI65" s="53">
        <f t="shared" si="89"/>
        <v>0</v>
      </c>
      <c r="BJ65" s="53">
        <f t="shared" si="89"/>
        <v>0</v>
      </c>
      <c r="BK65" s="53">
        <f t="shared" si="89"/>
        <v>0</v>
      </c>
      <c r="BL65" s="53">
        <f t="shared" si="89"/>
        <v>0</v>
      </c>
      <c r="BM65" s="53">
        <f t="shared" si="89"/>
        <v>0</v>
      </c>
      <c r="BN65" s="53">
        <f t="shared" si="89"/>
        <v>0</v>
      </c>
      <c r="BO65" s="53">
        <f t="shared" si="89"/>
        <v>0</v>
      </c>
      <c r="BP65" s="53">
        <f t="shared" si="89"/>
        <v>0</v>
      </c>
      <c r="BQ65" s="53">
        <f t="shared" ref="BQ65:CV65" si="90" xml:space="preserve"> BQ$62</f>
        <v>0</v>
      </c>
      <c r="BR65" s="53">
        <f t="shared" si="90"/>
        <v>0</v>
      </c>
      <c r="BS65" s="53">
        <f t="shared" si="90"/>
        <v>0</v>
      </c>
      <c r="BT65" s="53">
        <f t="shared" si="90"/>
        <v>0</v>
      </c>
      <c r="BU65" s="53">
        <f t="shared" si="90"/>
        <v>0</v>
      </c>
      <c r="BV65" s="53">
        <f t="shared" si="90"/>
        <v>0</v>
      </c>
      <c r="BW65" s="53">
        <f t="shared" si="90"/>
        <v>0</v>
      </c>
      <c r="BX65" s="53">
        <f t="shared" si="90"/>
        <v>0</v>
      </c>
      <c r="BY65" s="53">
        <f t="shared" si="90"/>
        <v>0</v>
      </c>
      <c r="BZ65" s="53">
        <f t="shared" si="90"/>
        <v>0</v>
      </c>
      <c r="CA65" s="53">
        <f t="shared" si="90"/>
        <v>0</v>
      </c>
      <c r="CB65" s="53">
        <f t="shared" si="90"/>
        <v>0</v>
      </c>
      <c r="CC65" s="53">
        <f t="shared" si="90"/>
        <v>0</v>
      </c>
      <c r="CD65" s="53">
        <f t="shared" si="90"/>
        <v>0</v>
      </c>
      <c r="CE65" s="53">
        <f t="shared" si="90"/>
        <v>0</v>
      </c>
      <c r="CF65" s="53">
        <f t="shared" si="90"/>
        <v>0</v>
      </c>
      <c r="CG65" s="53">
        <f t="shared" si="90"/>
        <v>0</v>
      </c>
      <c r="CH65" s="53">
        <f t="shared" si="90"/>
        <v>0</v>
      </c>
      <c r="CI65" s="53">
        <f t="shared" si="90"/>
        <v>0</v>
      </c>
      <c r="CJ65" s="53">
        <f t="shared" si="90"/>
        <v>0</v>
      </c>
      <c r="CK65" s="53">
        <f t="shared" si="90"/>
        <v>0</v>
      </c>
      <c r="CL65" s="53">
        <f t="shared" si="90"/>
        <v>0</v>
      </c>
      <c r="CM65" s="53">
        <f t="shared" si="90"/>
        <v>0</v>
      </c>
      <c r="CN65" s="53">
        <f t="shared" si="90"/>
        <v>0</v>
      </c>
      <c r="CO65" s="53">
        <f t="shared" si="90"/>
        <v>0</v>
      </c>
      <c r="CP65" s="53">
        <f t="shared" si="90"/>
        <v>0</v>
      </c>
      <c r="CQ65" s="53">
        <f t="shared" si="90"/>
        <v>0</v>
      </c>
      <c r="CR65" s="53">
        <f t="shared" si="90"/>
        <v>0</v>
      </c>
      <c r="CS65" s="53">
        <f t="shared" si="90"/>
        <v>0</v>
      </c>
      <c r="CT65" s="53">
        <f t="shared" si="90"/>
        <v>0</v>
      </c>
      <c r="CU65" s="53">
        <f t="shared" si="90"/>
        <v>0</v>
      </c>
      <c r="CV65" s="53">
        <f t="shared" si="90"/>
        <v>0</v>
      </c>
      <c r="CW65" s="53">
        <f t="shared" ref="CW65:EA65" si="91" xml:space="preserve"> CW$62</f>
        <v>0</v>
      </c>
      <c r="CX65" s="53">
        <f t="shared" si="91"/>
        <v>0</v>
      </c>
      <c r="CY65" s="53">
        <f t="shared" si="91"/>
        <v>0</v>
      </c>
      <c r="CZ65" s="53">
        <f t="shared" si="91"/>
        <v>0</v>
      </c>
      <c r="DA65" s="53">
        <f t="shared" si="91"/>
        <v>0</v>
      </c>
      <c r="DB65" s="53">
        <f t="shared" si="91"/>
        <v>0</v>
      </c>
      <c r="DC65" s="53">
        <f t="shared" si="91"/>
        <v>0</v>
      </c>
      <c r="DD65" s="53">
        <f t="shared" si="91"/>
        <v>0</v>
      </c>
      <c r="DE65" s="53">
        <f t="shared" si="91"/>
        <v>0</v>
      </c>
      <c r="DF65" s="53">
        <f t="shared" si="91"/>
        <v>0</v>
      </c>
      <c r="DG65" s="53">
        <f t="shared" si="91"/>
        <v>0</v>
      </c>
      <c r="DH65" s="53">
        <f t="shared" si="91"/>
        <v>0</v>
      </c>
      <c r="DI65" s="53">
        <f t="shared" si="91"/>
        <v>0</v>
      </c>
      <c r="DJ65" s="53">
        <f t="shared" si="91"/>
        <v>0</v>
      </c>
      <c r="DK65" s="53">
        <f t="shared" si="91"/>
        <v>0</v>
      </c>
      <c r="DL65" s="53">
        <f t="shared" si="91"/>
        <v>0</v>
      </c>
      <c r="DM65" s="53">
        <f t="shared" si="91"/>
        <v>0</v>
      </c>
      <c r="DN65" s="53">
        <f t="shared" si="91"/>
        <v>0</v>
      </c>
      <c r="DO65" s="53">
        <f t="shared" si="91"/>
        <v>0</v>
      </c>
      <c r="DP65" s="53">
        <f t="shared" si="91"/>
        <v>0</v>
      </c>
      <c r="DQ65" s="53">
        <f t="shared" si="91"/>
        <v>0</v>
      </c>
      <c r="DR65" s="53">
        <f t="shared" si="91"/>
        <v>0</v>
      </c>
      <c r="DS65" s="53">
        <f t="shared" si="91"/>
        <v>0</v>
      </c>
      <c r="DT65" s="53">
        <f t="shared" si="91"/>
        <v>0</v>
      </c>
      <c r="DU65" s="53">
        <f t="shared" si="91"/>
        <v>0</v>
      </c>
      <c r="DV65" s="53">
        <f t="shared" si="91"/>
        <v>0</v>
      </c>
      <c r="DW65" s="53">
        <f t="shared" si="91"/>
        <v>0</v>
      </c>
      <c r="DX65" s="53">
        <f t="shared" si="91"/>
        <v>0</v>
      </c>
      <c r="DY65" s="53">
        <f t="shared" si="91"/>
        <v>0</v>
      </c>
      <c r="DZ65" s="53">
        <f t="shared" si="91"/>
        <v>0</v>
      </c>
      <c r="EA65" s="53">
        <f t="shared" si="91"/>
        <v>0</v>
      </c>
    </row>
    <row r="66" spans="1:131" x14ac:dyDescent="0.35">
      <c r="E66" s="7" t="s">
        <v>324</v>
      </c>
      <c r="G66" s="7" t="str">
        <f xml:space="preserve"> SMU</f>
        <v>$ 000s</v>
      </c>
      <c r="H66" s="7">
        <f xml:space="preserve"> SUM(J66:EA66)</f>
        <v>199698.26608114431</v>
      </c>
      <c r="J66" s="7">
        <f t="shared" ref="J66:AO66" si="92" xml:space="preserve"> J64 - J65</f>
        <v>0</v>
      </c>
      <c r="K66" s="7">
        <f t="shared" si="92"/>
        <v>0</v>
      </c>
      <c r="L66" s="7">
        <f t="shared" si="92"/>
        <v>0</v>
      </c>
      <c r="M66" s="7">
        <f t="shared" si="92"/>
        <v>0</v>
      </c>
      <c r="N66" s="7">
        <f t="shared" si="92"/>
        <v>0</v>
      </c>
      <c r="O66" s="7">
        <f t="shared" si="92"/>
        <v>0</v>
      </c>
      <c r="P66" s="7">
        <f t="shared" si="92"/>
        <v>0</v>
      </c>
      <c r="Q66" s="7">
        <f t="shared" si="92"/>
        <v>0</v>
      </c>
      <c r="R66" s="7">
        <f t="shared" si="92"/>
        <v>0</v>
      </c>
      <c r="S66" s="7">
        <f t="shared" si="92"/>
        <v>0</v>
      </c>
      <c r="T66" s="7">
        <f t="shared" si="92"/>
        <v>0</v>
      </c>
      <c r="U66" s="7">
        <f t="shared" si="92"/>
        <v>0</v>
      </c>
      <c r="V66" s="7">
        <f t="shared" si="92"/>
        <v>0</v>
      </c>
      <c r="W66" s="7">
        <f t="shared" si="92"/>
        <v>0</v>
      </c>
      <c r="X66" s="7">
        <f t="shared" si="92"/>
        <v>0</v>
      </c>
      <c r="Y66" s="7">
        <f t="shared" si="92"/>
        <v>0</v>
      </c>
      <c r="Z66" s="7">
        <f t="shared" si="92"/>
        <v>0</v>
      </c>
      <c r="AA66" s="7">
        <f t="shared" si="92"/>
        <v>0</v>
      </c>
      <c r="AB66" s="7">
        <f t="shared" si="92"/>
        <v>0</v>
      </c>
      <c r="AC66" s="7">
        <f t="shared" si="92"/>
        <v>0</v>
      </c>
      <c r="AD66" s="7">
        <f t="shared" si="92"/>
        <v>0</v>
      </c>
      <c r="AE66" s="7">
        <f t="shared" si="92"/>
        <v>0</v>
      </c>
      <c r="AF66" s="7">
        <f t="shared" si="92"/>
        <v>0</v>
      </c>
      <c r="AG66" s="7">
        <f t="shared" si="92"/>
        <v>0</v>
      </c>
      <c r="AH66" s="7">
        <f t="shared" si="92"/>
        <v>0</v>
      </c>
      <c r="AI66" s="7">
        <f t="shared" si="92"/>
        <v>0</v>
      </c>
      <c r="AJ66" s="7">
        <f t="shared" si="92"/>
        <v>0</v>
      </c>
      <c r="AK66" s="7">
        <f t="shared" si="92"/>
        <v>0</v>
      </c>
      <c r="AL66" s="7">
        <f t="shared" si="92"/>
        <v>191.4975595711403</v>
      </c>
      <c r="AM66" s="7">
        <f t="shared" si="92"/>
        <v>191.48195302663919</v>
      </c>
      <c r="AN66" s="7">
        <f t="shared" si="92"/>
        <v>287.69097252298104</v>
      </c>
      <c r="AO66" s="7">
        <f t="shared" si="92"/>
        <v>3016.1735433262647</v>
      </c>
      <c r="AP66" s="7">
        <f t="shared" ref="AP66:BU66" si="93" xml:space="preserve"> AP64 - AP65</f>
        <v>3558.5639176908817</v>
      </c>
      <c r="AQ66" s="7">
        <f t="shared" si="93"/>
        <v>538.67984133771392</v>
      </c>
      <c r="AR66" s="7">
        <f t="shared" si="93"/>
        <v>625.28431318133948</v>
      </c>
      <c r="AS66" s="7">
        <f t="shared" si="93"/>
        <v>3326.8482990622747</v>
      </c>
      <c r="AT66" s="7">
        <f t="shared" si="93"/>
        <v>3858.3208535949593</v>
      </c>
      <c r="AU66" s="7">
        <f t="shared" si="93"/>
        <v>844.4067717272419</v>
      </c>
      <c r="AV66" s="7">
        <f t="shared" si="93"/>
        <v>919.30969977546863</v>
      </c>
      <c r="AW66" s="7">
        <f t="shared" si="93"/>
        <v>3600.7672128480413</v>
      </c>
      <c r="AX66" s="7">
        <f t="shared" si="93"/>
        <v>4123.4641446436162</v>
      </c>
      <c r="AY66" s="7">
        <f t="shared" si="93"/>
        <v>1117.5067912101294</v>
      </c>
      <c r="AZ66" s="7">
        <f t="shared" si="93"/>
        <v>1182.5741020566491</v>
      </c>
      <c r="BA66" s="7">
        <f t="shared" si="93"/>
        <v>3845.9076213217204</v>
      </c>
      <c r="BB66" s="7">
        <f t="shared" si="93"/>
        <v>4325.6038837802698</v>
      </c>
      <c r="BC66" s="7">
        <f t="shared" si="93"/>
        <v>1279.7110920339328</v>
      </c>
      <c r="BD66" s="7">
        <f t="shared" si="93"/>
        <v>1306.3831513673088</v>
      </c>
      <c r="BE66" s="7">
        <f t="shared" si="93"/>
        <v>3931.2079728470312</v>
      </c>
      <c r="BF66" s="7">
        <f t="shared" si="93"/>
        <v>4402.6601774208957</v>
      </c>
      <c r="BG66" s="7">
        <f t="shared" si="93"/>
        <v>1366.3532683149028</v>
      </c>
      <c r="BH66" s="7">
        <f t="shared" si="93"/>
        <v>1387.6000137502804</v>
      </c>
      <c r="BI66" s="7">
        <f t="shared" si="93"/>
        <v>3994.3348081803751</v>
      </c>
      <c r="BJ66" s="7">
        <f t="shared" si="93"/>
        <v>4458.6586152455347</v>
      </c>
      <c r="BK66" s="7">
        <f t="shared" si="93"/>
        <v>1432.9107466676965</v>
      </c>
      <c r="BL66" s="7">
        <f t="shared" si="93"/>
        <v>1449.7289118418573</v>
      </c>
      <c r="BM66" s="7">
        <f t="shared" si="93"/>
        <v>4039.3848695805245</v>
      </c>
      <c r="BN66" s="7">
        <f t="shared" si="93"/>
        <v>4497.4908094896909</v>
      </c>
      <c r="BO66" s="7">
        <f t="shared" si="93"/>
        <v>1483.0806959550541</v>
      </c>
      <c r="BP66" s="7">
        <f t="shared" si="93"/>
        <v>1496.2819326320337</v>
      </c>
      <c r="BQ66" s="7">
        <f t="shared" si="93"/>
        <v>4069.6940950869443</v>
      </c>
      <c r="BR66" s="7">
        <f t="shared" si="93"/>
        <v>4522.3256046357119</v>
      </c>
      <c r="BS66" s="7">
        <f t="shared" si="93"/>
        <v>1519.8736497633483</v>
      </c>
      <c r="BT66" s="7">
        <f t="shared" si="93"/>
        <v>1530.1188554556134</v>
      </c>
      <c r="BU66" s="7">
        <f t="shared" si="93"/>
        <v>4087.9787278956182</v>
      </c>
      <c r="BV66" s="7">
        <f t="shared" ref="BV66:DA66" si="94" xml:space="preserve"> BV64 - BV65</f>
        <v>4535.7431312336348</v>
      </c>
      <c r="BW66" s="7">
        <f t="shared" si="94"/>
        <v>1545.7408574564413</v>
      </c>
      <c r="BX66" s="7">
        <f t="shared" si="94"/>
        <v>1553.5681354081139</v>
      </c>
      <c r="BY66" s="7">
        <f t="shared" si="94"/>
        <v>4096.4502505105529</v>
      </c>
      <c r="BZ66" s="7">
        <f t="shared" si="94"/>
        <v>4539.8439932572355</v>
      </c>
      <c r="CA66" s="7">
        <f t="shared" si="94"/>
        <v>1562.6780120862531</v>
      </c>
      <c r="CB66" s="7">
        <f t="shared" si="94"/>
        <v>1568.5254447738262</v>
      </c>
      <c r="CC66" s="7">
        <f t="shared" si="94"/>
        <v>4096.9089990051489</v>
      </c>
      <c r="CD66" s="7">
        <f t="shared" si="94"/>
        <v>4536.3382015627312</v>
      </c>
      <c r="CE66" s="7">
        <f t="shared" si="94"/>
        <v>1572.3097370990595</v>
      </c>
      <c r="CF66" s="7">
        <f t="shared" si="94"/>
        <v>1576.5339353080835</v>
      </c>
      <c r="CG66" s="7">
        <f t="shared" si="94"/>
        <v>4090.8204120933406</v>
      </c>
      <c r="CH66" s="7">
        <f t="shared" si="94"/>
        <v>4526.6176104150218</v>
      </c>
      <c r="CI66" s="7">
        <f t="shared" si="94"/>
        <v>1575.9584009541413</v>
      </c>
      <c r="CJ66" s="7">
        <f t="shared" si="94"/>
        <v>1578.8496120344805</v>
      </c>
      <c r="CK66" s="7">
        <f t="shared" si="94"/>
        <v>4079.3771361381987</v>
      </c>
      <c r="CL66" s="7">
        <f t="shared" si="94"/>
        <v>4511.8149171527293</v>
      </c>
      <c r="CM66" s="7">
        <f t="shared" si="94"/>
        <v>1574.7001667224467</v>
      </c>
      <c r="CN66" s="7">
        <f t="shared" si="94"/>
        <v>1576.49458027129</v>
      </c>
      <c r="CO66" s="7">
        <f t="shared" si="94"/>
        <v>4063.5496097265004</v>
      </c>
      <c r="CP66" s="7">
        <f t="shared" si="94"/>
        <v>4492.8517174390727</v>
      </c>
      <c r="CQ66" s="7">
        <f t="shared" si="94"/>
        <v>1569.4106444899066</v>
      </c>
      <c r="CR66" s="7">
        <f t="shared" si="94"/>
        <v>1570.3004153204481</v>
      </c>
      <c r="CS66" s="7">
        <f t="shared" si="94"/>
        <v>4044.1272647708911</v>
      </c>
      <c r="CT66" s="7">
        <f t="shared" si="94"/>
        <v>4470.4776462121145</v>
      </c>
      <c r="CU66" s="7">
        <f t="shared" si="94"/>
        <v>1560.8020751732251</v>
      </c>
      <c r="CV66" s="7">
        <f t="shared" si="94"/>
        <v>1560.9434869965053</v>
      </c>
      <c r="CW66" s="7">
        <f t="shared" si="94"/>
        <v>4021.7520847081778</v>
      </c>
      <c r="CX66" s="7">
        <f t="shared" si="94"/>
        <v>4445.3022578743949</v>
      </c>
      <c r="CY66" s="7">
        <f t="shared" si="94"/>
        <v>1549.4536166111475</v>
      </c>
      <c r="CZ66" s="7">
        <f t="shared" si="94"/>
        <v>1548.9737313153528</v>
      </c>
      <c r="DA66" s="7">
        <f t="shared" si="94"/>
        <v>3996.9459374974908</v>
      </c>
      <c r="DB66" s="7">
        <f t="shared" ref="DB66:EA66" si="95" xml:space="preserve"> DB64 - DB65</f>
        <v>4417.8209925405499</v>
      </c>
      <c r="DC66" s="7">
        <f t="shared" si="95"/>
        <v>1535.8360114087957</v>
      </c>
      <c r="DD66" s="7">
        <f t="shared" si="95"/>
        <v>1534.8380848463914</v>
      </c>
      <c r="DE66" s="7">
        <f t="shared" si="95"/>
        <v>3970.1328381467933</v>
      </c>
      <c r="DF66" s="7">
        <f t="shared" si="95"/>
        <v>4388.4363253348529</v>
      </c>
      <c r="DG66" s="7">
        <f t="shared" si="95"/>
        <v>1520.3316786773944</v>
      </c>
      <c r="DH66" s="7">
        <f t="shared" si="95"/>
        <v>926.84664972992732</v>
      </c>
      <c r="DI66" s="7">
        <f t="shared" si="95"/>
        <v>0</v>
      </c>
      <c r="DJ66" s="7">
        <f t="shared" si="95"/>
        <v>0</v>
      </c>
      <c r="DK66" s="7">
        <f t="shared" si="95"/>
        <v>0</v>
      </c>
      <c r="DL66" s="7">
        <f t="shared" si="95"/>
        <v>0</v>
      </c>
      <c r="DM66" s="7">
        <f t="shared" si="95"/>
        <v>0</v>
      </c>
      <c r="DN66" s="7">
        <f t="shared" si="95"/>
        <v>0</v>
      </c>
      <c r="DO66" s="7">
        <f t="shared" si="95"/>
        <v>0</v>
      </c>
      <c r="DP66" s="7">
        <f t="shared" si="95"/>
        <v>0</v>
      </c>
      <c r="DQ66" s="7">
        <f t="shared" si="95"/>
        <v>0</v>
      </c>
      <c r="DR66" s="7">
        <f t="shared" si="95"/>
        <v>0</v>
      </c>
      <c r="DS66" s="7">
        <f t="shared" si="95"/>
        <v>0</v>
      </c>
      <c r="DT66" s="7">
        <f t="shared" si="95"/>
        <v>0</v>
      </c>
      <c r="DU66" s="7">
        <f t="shared" si="95"/>
        <v>0</v>
      </c>
      <c r="DV66" s="7">
        <f t="shared" si="95"/>
        <v>0</v>
      </c>
      <c r="DW66" s="7">
        <f t="shared" si="95"/>
        <v>0</v>
      </c>
      <c r="DX66" s="7">
        <f t="shared" si="95"/>
        <v>0</v>
      </c>
      <c r="DY66" s="7">
        <f t="shared" si="95"/>
        <v>0</v>
      </c>
      <c r="DZ66" s="7">
        <f t="shared" si="95"/>
        <v>0</v>
      </c>
      <c r="EA66" s="7">
        <f t="shared" si="95"/>
        <v>0</v>
      </c>
    </row>
    <row r="68" spans="1:131" x14ac:dyDescent="0.35">
      <c r="A68" s="187"/>
      <c r="B68" s="187"/>
      <c r="C68" s="188"/>
      <c r="D68" s="189"/>
      <c r="E68" s="190" t="s">
        <v>321</v>
      </c>
      <c r="F68" s="190"/>
      <c r="G68" s="190" t="str">
        <f xml:space="preserve"> SMU</f>
        <v>$ 000s</v>
      </c>
      <c r="H68" s="190"/>
      <c r="I68" s="191"/>
      <c r="J68" s="190">
        <f t="shared" ref="J68:AO68" si="96">I71</f>
        <v>0</v>
      </c>
      <c r="K68" s="190">
        <f t="shared" si="96"/>
        <v>0</v>
      </c>
      <c r="L68" s="190">
        <f t="shared" si="96"/>
        <v>0</v>
      </c>
      <c r="M68" s="190">
        <f t="shared" si="96"/>
        <v>0</v>
      </c>
      <c r="N68" s="190">
        <f t="shared" si="96"/>
        <v>928.78964070783229</v>
      </c>
      <c r="O68" s="190">
        <f t="shared" si="96"/>
        <v>1204.4736778990505</v>
      </c>
      <c r="P68" s="190">
        <f t="shared" si="96"/>
        <v>4452.0921427569565</v>
      </c>
      <c r="Q68" s="190">
        <f t="shared" si="96"/>
        <v>7444.0527325788808</v>
      </c>
      <c r="R68" s="190">
        <f t="shared" si="96"/>
        <v>7554.504405651378</v>
      </c>
      <c r="S68" s="190">
        <f t="shared" si="96"/>
        <v>7063.6541337839399</v>
      </c>
      <c r="T68" s="190">
        <f t="shared" si="96"/>
        <v>9575.4174490950099</v>
      </c>
      <c r="U68" s="190">
        <f t="shared" si="96"/>
        <v>11874.181872397825</v>
      </c>
      <c r="V68" s="190">
        <f t="shared" si="96"/>
        <v>11348.032876610307</v>
      </c>
      <c r="W68" s="190">
        <f t="shared" si="96"/>
        <v>10232.374139084435</v>
      </c>
      <c r="X68" s="190">
        <f t="shared" si="96"/>
        <v>12115.01515560555</v>
      </c>
      <c r="Y68" s="190">
        <f t="shared" si="96"/>
        <v>13818.092814942658</v>
      </c>
      <c r="Z68" s="190">
        <f t="shared" si="96"/>
        <v>12665.37011236453</v>
      </c>
      <c r="AA68" s="190">
        <f t="shared" si="96"/>
        <v>10891.389292885413</v>
      </c>
      <c r="AB68" s="190">
        <f t="shared" si="96"/>
        <v>12127.792075748685</v>
      </c>
      <c r="AC68" s="190">
        <f t="shared" si="96"/>
        <v>13203.806211684439</v>
      </c>
      <c r="AD68" s="190">
        <f t="shared" si="96"/>
        <v>11470.850018352548</v>
      </c>
      <c r="AE68" s="190">
        <f t="shared" si="96"/>
        <v>9141.3444017453421</v>
      </c>
      <c r="AF68" s="190">
        <f t="shared" si="96"/>
        <v>9828.8784611905867</v>
      </c>
      <c r="AG68" s="190">
        <f t="shared" si="96"/>
        <v>10379.757669750934</v>
      </c>
      <c r="AH68" s="190">
        <f t="shared" si="96"/>
        <v>8153.7802653876643</v>
      </c>
      <c r="AI68" s="190">
        <f t="shared" si="96"/>
        <v>5351.2389151825664</v>
      </c>
      <c r="AJ68" s="190">
        <f t="shared" si="96"/>
        <v>5567.9677850969256</v>
      </c>
      <c r="AK68" s="190">
        <f t="shared" si="96"/>
        <v>5667.6223885758927</v>
      </c>
      <c r="AL68" s="190">
        <f t="shared" si="96"/>
        <v>3018.3292570792837</v>
      </c>
      <c r="AM68" s="190">
        <f t="shared" si="96"/>
        <v>0</v>
      </c>
      <c r="AN68" s="190">
        <f t="shared" si="96"/>
        <v>0</v>
      </c>
      <c r="AO68" s="190">
        <f t="shared" si="96"/>
        <v>0</v>
      </c>
      <c r="AP68" s="190">
        <f t="shared" ref="AP68:BU68" si="97">AO71</f>
        <v>0</v>
      </c>
      <c r="AQ68" s="190">
        <f t="shared" si="97"/>
        <v>0</v>
      </c>
      <c r="AR68" s="190">
        <f t="shared" si="97"/>
        <v>0</v>
      </c>
      <c r="AS68" s="190">
        <f t="shared" si="97"/>
        <v>0</v>
      </c>
      <c r="AT68" s="190">
        <f t="shared" si="97"/>
        <v>0</v>
      </c>
      <c r="AU68" s="190">
        <f t="shared" si="97"/>
        <v>0</v>
      </c>
      <c r="AV68" s="190">
        <f t="shared" si="97"/>
        <v>0</v>
      </c>
      <c r="AW68" s="190">
        <f t="shared" si="97"/>
        <v>0</v>
      </c>
      <c r="AX68" s="190">
        <f t="shared" si="97"/>
        <v>0</v>
      </c>
      <c r="AY68" s="190">
        <f t="shared" si="97"/>
        <v>0</v>
      </c>
      <c r="AZ68" s="190">
        <f t="shared" si="97"/>
        <v>0</v>
      </c>
      <c r="BA68" s="190">
        <f t="shared" si="97"/>
        <v>0</v>
      </c>
      <c r="BB68" s="190">
        <f t="shared" si="97"/>
        <v>0</v>
      </c>
      <c r="BC68" s="190">
        <f t="shared" si="97"/>
        <v>0</v>
      </c>
      <c r="BD68" s="190">
        <f t="shared" si="97"/>
        <v>0</v>
      </c>
      <c r="BE68" s="190">
        <f t="shared" si="97"/>
        <v>0</v>
      </c>
      <c r="BF68" s="190">
        <f t="shared" si="97"/>
        <v>0</v>
      </c>
      <c r="BG68" s="190">
        <f t="shared" si="97"/>
        <v>0</v>
      </c>
      <c r="BH68" s="190">
        <f t="shared" si="97"/>
        <v>0</v>
      </c>
      <c r="BI68" s="190">
        <f t="shared" si="97"/>
        <v>0</v>
      </c>
      <c r="BJ68" s="190">
        <f t="shared" si="97"/>
        <v>0</v>
      </c>
      <c r="BK68" s="190">
        <f t="shared" si="97"/>
        <v>0</v>
      </c>
      <c r="BL68" s="190">
        <f t="shared" si="97"/>
        <v>0</v>
      </c>
      <c r="BM68" s="190">
        <f t="shared" si="97"/>
        <v>0</v>
      </c>
      <c r="BN68" s="190">
        <f t="shared" si="97"/>
        <v>0</v>
      </c>
      <c r="BO68" s="190">
        <f t="shared" si="97"/>
        <v>0</v>
      </c>
      <c r="BP68" s="190">
        <f t="shared" si="97"/>
        <v>0</v>
      </c>
      <c r="BQ68" s="190">
        <f t="shared" si="97"/>
        <v>0</v>
      </c>
      <c r="BR68" s="190">
        <f t="shared" si="97"/>
        <v>0</v>
      </c>
      <c r="BS68" s="190">
        <f t="shared" si="97"/>
        <v>0</v>
      </c>
      <c r="BT68" s="190">
        <f t="shared" si="97"/>
        <v>0</v>
      </c>
      <c r="BU68" s="190">
        <f t="shared" si="97"/>
        <v>0</v>
      </c>
      <c r="BV68" s="190">
        <f t="shared" ref="BV68:DA68" si="98">BU71</f>
        <v>0</v>
      </c>
      <c r="BW68" s="190">
        <f t="shared" si="98"/>
        <v>0</v>
      </c>
      <c r="BX68" s="190">
        <f t="shared" si="98"/>
        <v>0</v>
      </c>
      <c r="BY68" s="190">
        <f t="shared" si="98"/>
        <v>0</v>
      </c>
      <c r="BZ68" s="190">
        <f t="shared" si="98"/>
        <v>0</v>
      </c>
      <c r="CA68" s="190">
        <f t="shared" si="98"/>
        <v>0</v>
      </c>
      <c r="CB68" s="190">
        <f t="shared" si="98"/>
        <v>0</v>
      </c>
      <c r="CC68" s="190">
        <f t="shared" si="98"/>
        <v>0</v>
      </c>
      <c r="CD68" s="190">
        <f t="shared" si="98"/>
        <v>0</v>
      </c>
      <c r="CE68" s="190">
        <f t="shared" si="98"/>
        <v>0</v>
      </c>
      <c r="CF68" s="190">
        <f t="shared" si="98"/>
        <v>0</v>
      </c>
      <c r="CG68" s="190">
        <f t="shared" si="98"/>
        <v>0</v>
      </c>
      <c r="CH68" s="190">
        <f t="shared" si="98"/>
        <v>0</v>
      </c>
      <c r="CI68" s="190">
        <f t="shared" si="98"/>
        <v>0</v>
      </c>
      <c r="CJ68" s="190">
        <f t="shared" si="98"/>
        <v>0</v>
      </c>
      <c r="CK68" s="190">
        <f t="shared" si="98"/>
        <v>0</v>
      </c>
      <c r="CL68" s="190">
        <f t="shared" si="98"/>
        <v>0</v>
      </c>
      <c r="CM68" s="190">
        <f t="shared" si="98"/>
        <v>0</v>
      </c>
      <c r="CN68" s="190">
        <f t="shared" si="98"/>
        <v>0</v>
      </c>
      <c r="CO68" s="190">
        <f t="shared" si="98"/>
        <v>0</v>
      </c>
      <c r="CP68" s="190">
        <f t="shared" si="98"/>
        <v>0</v>
      </c>
      <c r="CQ68" s="190">
        <f t="shared" si="98"/>
        <v>0</v>
      </c>
      <c r="CR68" s="190">
        <f t="shared" si="98"/>
        <v>0</v>
      </c>
      <c r="CS68" s="190">
        <f t="shared" si="98"/>
        <v>0</v>
      </c>
      <c r="CT68" s="190">
        <f t="shared" si="98"/>
        <v>0</v>
      </c>
      <c r="CU68" s="190">
        <f t="shared" si="98"/>
        <v>0</v>
      </c>
      <c r="CV68" s="190">
        <f t="shared" si="98"/>
        <v>0</v>
      </c>
      <c r="CW68" s="190">
        <f t="shared" si="98"/>
        <v>0</v>
      </c>
      <c r="CX68" s="190">
        <f t="shared" si="98"/>
        <v>0</v>
      </c>
      <c r="CY68" s="190">
        <f t="shared" si="98"/>
        <v>0</v>
      </c>
      <c r="CZ68" s="190">
        <f t="shared" si="98"/>
        <v>0</v>
      </c>
      <c r="DA68" s="190">
        <f t="shared" si="98"/>
        <v>0</v>
      </c>
      <c r="DB68" s="190">
        <f t="shared" ref="DB68:EA68" si="99">DA71</f>
        <v>0</v>
      </c>
      <c r="DC68" s="190">
        <f t="shared" si="99"/>
        <v>0</v>
      </c>
      <c r="DD68" s="190">
        <f t="shared" si="99"/>
        <v>0</v>
      </c>
      <c r="DE68" s="190">
        <f t="shared" si="99"/>
        <v>0</v>
      </c>
      <c r="DF68" s="190">
        <f t="shared" si="99"/>
        <v>0</v>
      </c>
      <c r="DG68" s="190">
        <f t="shared" si="99"/>
        <v>0</v>
      </c>
      <c r="DH68" s="190">
        <f t="shared" si="99"/>
        <v>0</v>
      </c>
      <c r="DI68" s="190">
        <f t="shared" si="99"/>
        <v>0</v>
      </c>
      <c r="DJ68" s="190">
        <f t="shared" si="99"/>
        <v>0</v>
      </c>
      <c r="DK68" s="190">
        <f t="shared" si="99"/>
        <v>0</v>
      </c>
      <c r="DL68" s="190">
        <f t="shared" si="99"/>
        <v>0</v>
      </c>
      <c r="DM68" s="190">
        <f t="shared" si="99"/>
        <v>0</v>
      </c>
      <c r="DN68" s="190">
        <f t="shared" si="99"/>
        <v>0</v>
      </c>
      <c r="DO68" s="190">
        <f t="shared" si="99"/>
        <v>0</v>
      </c>
      <c r="DP68" s="190">
        <f t="shared" si="99"/>
        <v>0</v>
      </c>
      <c r="DQ68" s="190">
        <f t="shared" si="99"/>
        <v>0</v>
      </c>
      <c r="DR68" s="190">
        <f t="shared" si="99"/>
        <v>0</v>
      </c>
      <c r="DS68" s="190">
        <f t="shared" si="99"/>
        <v>0</v>
      </c>
      <c r="DT68" s="190">
        <f t="shared" si="99"/>
        <v>0</v>
      </c>
      <c r="DU68" s="190">
        <f t="shared" si="99"/>
        <v>0</v>
      </c>
      <c r="DV68" s="190">
        <f t="shared" si="99"/>
        <v>0</v>
      </c>
      <c r="DW68" s="190">
        <f t="shared" si="99"/>
        <v>0</v>
      </c>
      <c r="DX68" s="190">
        <f t="shared" si="99"/>
        <v>0</v>
      </c>
      <c r="DY68" s="190">
        <f t="shared" si="99"/>
        <v>0</v>
      </c>
      <c r="DZ68" s="190">
        <f t="shared" si="99"/>
        <v>0</v>
      </c>
      <c r="EA68" s="190">
        <f t="shared" si="99"/>
        <v>0</v>
      </c>
    </row>
    <row r="69" spans="1:131" s="122" customFormat="1" x14ac:dyDescent="0.35">
      <c r="A69" s="8"/>
      <c r="B69" s="8"/>
      <c r="C69" s="13"/>
      <c r="D69" s="34"/>
      <c r="E69" s="552" t="str">
        <f t="shared" ref="E69:AJ69" si="100" xml:space="preserve"> E$58</f>
        <v>Tax losses arising</v>
      </c>
      <c r="F69" s="552">
        <f t="shared" si="100"/>
        <v>0</v>
      </c>
      <c r="G69" s="552" t="str">
        <f t="shared" si="100"/>
        <v>$ 000s</v>
      </c>
      <c r="H69" s="552">
        <f t="shared" si="100"/>
        <v>19817.964480321429</v>
      </c>
      <c r="I69" s="552">
        <f t="shared" si="100"/>
        <v>0</v>
      </c>
      <c r="J69" s="552">
        <f t="shared" si="100"/>
        <v>0</v>
      </c>
      <c r="K69" s="552">
        <f t="shared" si="100"/>
        <v>0</v>
      </c>
      <c r="L69" s="552">
        <f t="shared" si="100"/>
        <v>0</v>
      </c>
      <c r="M69" s="552">
        <f t="shared" si="100"/>
        <v>928.78964070783229</v>
      </c>
      <c r="N69" s="552">
        <f t="shared" si="100"/>
        <v>275.68403719121818</v>
      </c>
      <c r="O69" s="552">
        <f t="shared" si="100"/>
        <v>3247.618464857906</v>
      </c>
      <c r="P69" s="552">
        <f t="shared" si="100"/>
        <v>2991.9605898219243</v>
      </c>
      <c r="Q69" s="552">
        <f t="shared" si="100"/>
        <v>110.45167307249687</v>
      </c>
      <c r="R69" s="552">
        <f t="shared" si="100"/>
        <v>0</v>
      </c>
      <c r="S69" s="552">
        <f t="shared" si="100"/>
        <v>2511.7633153110701</v>
      </c>
      <c r="T69" s="552">
        <f t="shared" si="100"/>
        <v>2298.7644233028145</v>
      </c>
      <c r="U69" s="552">
        <f t="shared" si="100"/>
        <v>0</v>
      </c>
      <c r="V69" s="552">
        <f t="shared" si="100"/>
        <v>0</v>
      </c>
      <c r="W69" s="552">
        <f t="shared" si="100"/>
        <v>1882.6410165211146</v>
      </c>
      <c r="X69" s="552">
        <f t="shared" si="100"/>
        <v>1703.0776593371083</v>
      </c>
      <c r="Y69" s="552">
        <f t="shared" si="100"/>
        <v>0</v>
      </c>
      <c r="Z69" s="552">
        <f t="shared" si="100"/>
        <v>0</v>
      </c>
      <c r="AA69" s="552">
        <f t="shared" si="100"/>
        <v>1236.4027828632711</v>
      </c>
      <c r="AB69" s="552">
        <f t="shared" si="100"/>
        <v>1076.0141359357549</v>
      </c>
      <c r="AC69" s="552">
        <f t="shared" si="100"/>
        <v>0</v>
      </c>
      <c r="AD69" s="552">
        <f t="shared" si="100"/>
        <v>0</v>
      </c>
      <c r="AE69" s="552">
        <f t="shared" si="100"/>
        <v>687.53405944524457</v>
      </c>
      <c r="AF69" s="552">
        <f t="shared" si="100"/>
        <v>550.87920856034714</v>
      </c>
      <c r="AG69" s="552">
        <f t="shared" si="100"/>
        <v>0</v>
      </c>
      <c r="AH69" s="552">
        <f t="shared" si="100"/>
        <v>0</v>
      </c>
      <c r="AI69" s="552">
        <f t="shared" si="100"/>
        <v>216.72886991435882</v>
      </c>
      <c r="AJ69" s="552">
        <f t="shared" si="100"/>
        <v>99.65460347896726</v>
      </c>
      <c r="AK69" s="552">
        <f t="shared" ref="AK69:BP69" si="101" xml:space="preserve"> AK$58</f>
        <v>0</v>
      </c>
      <c r="AL69" s="552">
        <f t="shared" si="101"/>
        <v>0</v>
      </c>
      <c r="AM69" s="552">
        <f t="shared" si="101"/>
        <v>0</v>
      </c>
      <c r="AN69" s="552">
        <f t="shared" si="101"/>
        <v>0</v>
      </c>
      <c r="AO69" s="552">
        <f t="shared" si="101"/>
        <v>0</v>
      </c>
      <c r="AP69" s="552">
        <f t="shared" si="101"/>
        <v>0</v>
      </c>
      <c r="AQ69" s="552">
        <f t="shared" si="101"/>
        <v>0</v>
      </c>
      <c r="AR69" s="552">
        <f t="shared" si="101"/>
        <v>0</v>
      </c>
      <c r="AS69" s="552">
        <f t="shared" si="101"/>
        <v>0</v>
      </c>
      <c r="AT69" s="552">
        <f t="shared" si="101"/>
        <v>0</v>
      </c>
      <c r="AU69" s="552">
        <f t="shared" si="101"/>
        <v>0</v>
      </c>
      <c r="AV69" s="552">
        <f t="shared" si="101"/>
        <v>0</v>
      </c>
      <c r="AW69" s="552">
        <f t="shared" si="101"/>
        <v>0</v>
      </c>
      <c r="AX69" s="552">
        <f t="shared" si="101"/>
        <v>0</v>
      </c>
      <c r="AY69" s="552">
        <f t="shared" si="101"/>
        <v>0</v>
      </c>
      <c r="AZ69" s="552">
        <f t="shared" si="101"/>
        <v>0</v>
      </c>
      <c r="BA69" s="552">
        <f t="shared" si="101"/>
        <v>0</v>
      </c>
      <c r="BB69" s="552">
        <f t="shared" si="101"/>
        <v>0</v>
      </c>
      <c r="BC69" s="552">
        <f t="shared" si="101"/>
        <v>0</v>
      </c>
      <c r="BD69" s="552">
        <f t="shared" si="101"/>
        <v>0</v>
      </c>
      <c r="BE69" s="552">
        <f t="shared" si="101"/>
        <v>0</v>
      </c>
      <c r="BF69" s="552">
        <f t="shared" si="101"/>
        <v>0</v>
      </c>
      <c r="BG69" s="552">
        <f t="shared" si="101"/>
        <v>0</v>
      </c>
      <c r="BH69" s="552">
        <f t="shared" si="101"/>
        <v>0</v>
      </c>
      <c r="BI69" s="552">
        <f t="shared" si="101"/>
        <v>0</v>
      </c>
      <c r="BJ69" s="552">
        <f t="shared" si="101"/>
        <v>0</v>
      </c>
      <c r="BK69" s="552">
        <f t="shared" si="101"/>
        <v>0</v>
      </c>
      <c r="BL69" s="552">
        <f t="shared" si="101"/>
        <v>0</v>
      </c>
      <c r="BM69" s="552">
        <f t="shared" si="101"/>
        <v>0</v>
      </c>
      <c r="BN69" s="552">
        <f t="shared" si="101"/>
        <v>0</v>
      </c>
      <c r="BO69" s="552">
        <f t="shared" si="101"/>
        <v>0</v>
      </c>
      <c r="BP69" s="552">
        <f t="shared" si="101"/>
        <v>0</v>
      </c>
      <c r="BQ69" s="552">
        <f t="shared" ref="BQ69:CV69" si="102" xml:space="preserve"> BQ$58</f>
        <v>0</v>
      </c>
      <c r="BR69" s="552">
        <f t="shared" si="102"/>
        <v>0</v>
      </c>
      <c r="BS69" s="552">
        <f t="shared" si="102"/>
        <v>0</v>
      </c>
      <c r="BT69" s="552">
        <f t="shared" si="102"/>
        <v>0</v>
      </c>
      <c r="BU69" s="552">
        <f t="shared" si="102"/>
        <v>0</v>
      </c>
      <c r="BV69" s="552">
        <f t="shared" si="102"/>
        <v>0</v>
      </c>
      <c r="BW69" s="552">
        <f t="shared" si="102"/>
        <v>0</v>
      </c>
      <c r="BX69" s="552">
        <f t="shared" si="102"/>
        <v>0</v>
      </c>
      <c r="BY69" s="552">
        <f t="shared" si="102"/>
        <v>0</v>
      </c>
      <c r="BZ69" s="552">
        <f t="shared" si="102"/>
        <v>0</v>
      </c>
      <c r="CA69" s="552">
        <f t="shared" si="102"/>
        <v>0</v>
      </c>
      <c r="CB69" s="552">
        <f t="shared" si="102"/>
        <v>0</v>
      </c>
      <c r="CC69" s="552">
        <f t="shared" si="102"/>
        <v>0</v>
      </c>
      <c r="CD69" s="552">
        <f t="shared" si="102"/>
        <v>0</v>
      </c>
      <c r="CE69" s="552">
        <f t="shared" si="102"/>
        <v>0</v>
      </c>
      <c r="CF69" s="552">
        <f t="shared" si="102"/>
        <v>0</v>
      </c>
      <c r="CG69" s="552">
        <f t="shared" si="102"/>
        <v>0</v>
      </c>
      <c r="CH69" s="552">
        <f t="shared" si="102"/>
        <v>0</v>
      </c>
      <c r="CI69" s="552">
        <f t="shared" si="102"/>
        <v>0</v>
      </c>
      <c r="CJ69" s="552">
        <f t="shared" si="102"/>
        <v>0</v>
      </c>
      <c r="CK69" s="552">
        <f t="shared" si="102"/>
        <v>0</v>
      </c>
      <c r="CL69" s="552">
        <f t="shared" si="102"/>
        <v>0</v>
      </c>
      <c r="CM69" s="552">
        <f t="shared" si="102"/>
        <v>0</v>
      </c>
      <c r="CN69" s="552">
        <f t="shared" si="102"/>
        <v>0</v>
      </c>
      <c r="CO69" s="552">
        <f t="shared" si="102"/>
        <v>0</v>
      </c>
      <c r="CP69" s="552">
        <f t="shared" si="102"/>
        <v>0</v>
      </c>
      <c r="CQ69" s="552">
        <f t="shared" si="102"/>
        <v>0</v>
      </c>
      <c r="CR69" s="552">
        <f t="shared" si="102"/>
        <v>0</v>
      </c>
      <c r="CS69" s="552">
        <f t="shared" si="102"/>
        <v>0</v>
      </c>
      <c r="CT69" s="552">
        <f t="shared" si="102"/>
        <v>0</v>
      </c>
      <c r="CU69" s="552">
        <f t="shared" si="102"/>
        <v>0</v>
      </c>
      <c r="CV69" s="552">
        <f t="shared" si="102"/>
        <v>0</v>
      </c>
      <c r="CW69" s="552">
        <f t="shared" ref="CW69:EA69" si="103" xml:space="preserve"> CW$58</f>
        <v>0</v>
      </c>
      <c r="CX69" s="552">
        <f t="shared" si="103"/>
        <v>0</v>
      </c>
      <c r="CY69" s="552">
        <f t="shared" si="103"/>
        <v>0</v>
      </c>
      <c r="CZ69" s="552">
        <f t="shared" si="103"/>
        <v>0</v>
      </c>
      <c r="DA69" s="552">
        <f t="shared" si="103"/>
        <v>0</v>
      </c>
      <c r="DB69" s="552">
        <f t="shared" si="103"/>
        <v>0</v>
      </c>
      <c r="DC69" s="552">
        <f t="shared" si="103"/>
        <v>0</v>
      </c>
      <c r="DD69" s="552">
        <f t="shared" si="103"/>
        <v>0</v>
      </c>
      <c r="DE69" s="552">
        <f t="shared" si="103"/>
        <v>0</v>
      </c>
      <c r="DF69" s="552">
        <f t="shared" si="103"/>
        <v>0</v>
      </c>
      <c r="DG69" s="552">
        <f t="shared" si="103"/>
        <v>0</v>
      </c>
      <c r="DH69" s="552">
        <f t="shared" si="103"/>
        <v>0</v>
      </c>
      <c r="DI69" s="552">
        <f t="shared" si="103"/>
        <v>0</v>
      </c>
      <c r="DJ69" s="552">
        <f t="shared" si="103"/>
        <v>0</v>
      </c>
      <c r="DK69" s="552">
        <f t="shared" si="103"/>
        <v>0</v>
      </c>
      <c r="DL69" s="552">
        <f t="shared" si="103"/>
        <v>0</v>
      </c>
      <c r="DM69" s="552">
        <f t="shared" si="103"/>
        <v>0</v>
      </c>
      <c r="DN69" s="552">
        <f t="shared" si="103"/>
        <v>0</v>
      </c>
      <c r="DO69" s="552">
        <f t="shared" si="103"/>
        <v>0</v>
      </c>
      <c r="DP69" s="552">
        <f t="shared" si="103"/>
        <v>0</v>
      </c>
      <c r="DQ69" s="552">
        <f t="shared" si="103"/>
        <v>0</v>
      </c>
      <c r="DR69" s="552">
        <f t="shared" si="103"/>
        <v>0</v>
      </c>
      <c r="DS69" s="552">
        <f t="shared" si="103"/>
        <v>0</v>
      </c>
      <c r="DT69" s="552">
        <f t="shared" si="103"/>
        <v>0</v>
      </c>
      <c r="DU69" s="552">
        <f t="shared" si="103"/>
        <v>0</v>
      </c>
      <c r="DV69" s="552">
        <f t="shared" si="103"/>
        <v>0</v>
      </c>
      <c r="DW69" s="552">
        <f t="shared" si="103"/>
        <v>0</v>
      </c>
      <c r="DX69" s="552">
        <f t="shared" si="103"/>
        <v>0</v>
      </c>
      <c r="DY69" s="552">
        <f t="shared" si="103"/>
        <v>0</v>
      </c>
      <c r="DZ69" s="552">
        <f t="shared" si="103"/>
        <v>0</v>
      </c>
      <c r="EA69" s="552">
        <f t="shared" si="103"/>
        <v>0</v>
      </c>
    </row>
    <row r="70" spans="1:131" s="122" customFormat="1" x14ac:dyDescent="0.35">
      <c r="A70" s="8"/>
      <c r="B70" s="8"/>
      <c r="C70" s="13"/>
      <c r="D70" s="34"/>
      <c r="E70" s="552" t="str">
        <f t="shared" ref="E70:AJ70" si="104" xml:space="preserve"> E$62</f>
        <v>Tax losses utilised</v>
      </c>
      <c r="F70" s="552">
        <f t="shared" si="104"/>
        <v>0</v>
      </c>
      <c r="G70" s="552" t="str">
        <f t="shared" si="104"/>
        <v>$ 000s</v>
      </c>
      <c r="H70" s="552">
        <f t="shared" si="104"/>
        <v>19817.964480321432</v>
      </c>
      <c r="I70" s="552">
        <f t="shared" si="104"/>
        <v>0</v>
      </c>
      <c r="J70" s="552">
        <f t="shared" si="104"/>
        <v>0</v>
      </c>
      <c r="K70" s="552">
        <f t="shared" si="104"/>
        <v>0</v>
      </c>
      <c r="L70" s="552">
        <f t="shared" si="104"/>
        <v>0</v>
      </c>
      <c r="M70" s="552">
        <f t="shared" si="104"/>
        <v>0</v>
      </c>
      <c r="N70" s="552">
        <f t="shared" si="104"/>
        <v>0</v>
      </c>
      <c r="O70" s="552">
        <f t="shared" si="104"/>
        <v>0</v>
      </c>
      <c r="P70" s="552">
        <f t="shared" si="104"/>
        <v>0</v>
      </c>
      <c r="Q70" s="552">
        <f t="shared" si="104"/>
        <v>0</v>
      </c>
      <c r="R70" s="552">
        <f t="shared" si="104"/>
        <v>490.85027186743798</v>
      </c>
      <c r="S70" s="552">
        <f t="shared" si="104"/>
        <v>0</v>
      </c>
      <c r="T70" s="552">
        <f t="shared" si="104"/>
        <v>0</v>
      </c>
      <c r="U70" s="552">
        <f t="shared" si="104"/>
        <v>526.14899578751817</v>
      </c>
      <c r="V70" s="552">
        <f t="shared" si="104"/>
        <v>1115.6587375258714</v>
      </c>
      <c r="W70" s="552">
        <f t="shared" si="104"/>
        <v>0</v>
      </c>
      <c r="X70" s="552">
        <f t="shared" si="104"/>
        <v>0</v>
      </c>
      <c r="Y70" s="552">
        <f t="shared" si="104"/>
        <v>1152.7227025781281</v>
      </c>
      <c r="Z70" s="552">
        <f t="shared" si="104"/>
        <v>1773.9808194791171</v>
      </c>
      <c r="AA70" s="552">
        <f t="shared" si="104"/>
        <v>0</v>
      </c>
      <c r="AB70" s="552">
        <f t="shared" si="104"/>
        <v>0</v>
      </c>
      <c r="AC70" s="552">
        <f t="shared" si="104"/>
        <v>1732.956193331891</v>
      </c>
      <c r="AD70" s="552">
        <f t="shared" si="104"/>
        <v>2329.5056166072063</v>
      </c>
      <c r="AE70" s="552">
        <f t="shared" si="104"/>
        <v>0</v>
      </c>
      <c r="AF70" s="552">
        <f t="shared" si="104"/>
        <v>0</v>
      </c>
      <c r="AG70" s="552">
        <f t="shared" si="104"/>
        <v>2225.9774043632697</v>
      </c>
      <c r="AH70" s="552">
        <f t="shared" si="104"/>
        <v>2802.5413502050974</v>
      </c>
      <c r="AI70" s="552">
        <f t="shared" si="104"/>
        <v>0</v>
      </c>
      <c r="AJ70" s="552">
        <f t="shared" si="104"/>
        <v>0</v>
      </c>
      <c r="AK70" s="552">
        <f t="shared" ref="AK70:BP70" si="105" xml:space="preserve"> AK$62</f>
        <v>2649.293131496609</v>
      </c>
      <c r="AL70" s="552">
        <f t="shared" si="105"/>
        <v>3018.3292570792837</v>
      </c>
      <c r="AM70" s="552">
        <f t="shared" si="105"/>
        <v>0</v>
      </c>
      <c r="AN70" s="552">
        <f t="shared" si="105"/>
        <v>0</v>
      </c>
      <c r="AO70" s="552">
        <f t="shared" si="105"/>
        <v>0</v>
      </c>
      <c r="AP70" s="552">
        <f t="shared" si="105"/>
        <v>0</v>
      </c>
      <c r="AQ70" s="552">
        <f t="shared" si="105"/>
        <v>0</v>
      </c>
      <c r="AR70" s="552">
        <f t="shared" si="105"/>
        <v>0</v>
      </c>
      <c r="AS70" s="552">
        <f t="shared" si="105"/>
        <v>0</v>
      </c>
      <c r="AT70" s="552">
        <f t="shared" si="105"/>
        <v>0</v>
      </c>
      <c r="AU70" s="552">
        <f t="shared" si="105"/>
        <v>0</v>
      </c>
      <c r="AV70" s="552">
        <f t="shared" si="105"/>
        <v>0</v>
      </c>
      <c r="AW70" s="552">
        <f t="shared" si="105"/>
        <v>0</v>
      </c>
      <c r="AX70" s="552">
        <f t="shared" si="105"/>
        <v>0</v>
      </c>
      <c r="AY70" s="552">
        <f t="shared" si="105"/>
        <v>0</v>
      </c>
      <c r="AZ70" s="552">
        <f t="shared" si="105"/>
        <v>0</v>
      </c>
      <c r="BA70" s="552">
        <f t="shared" si="105"/>
        <v>0</v>
      </c>
      <c r="BB70" s="552">
        <f t="shared" si="105"/>
        <v>0</v>
      </c>
      <c r="BC70" s="552">
        <f t="shared" si="105"/>
        <v>0</v>
      </c>
      <c r="BD70" s="552">
        <f t="shared" si="105"/>
        <v>0</v>
      </c>
      <c r="BE70" s="552">
        <f t="shared" si="105"/>
        <v>0</v>
      </c>
      <c r="BF70" s="552">
        <f t="shared" si="105"/>
        <v>0</v>
      </c>
      <c r="BG70" s="552">
        <f t="shared" si="105"/>
        <v>0</v>
      </c>
      <c r="BH70" s="552">
        <f t="shared" si="105"/>
        <v>0</v>
      </c>
      <c r="BI70" s="552">
        <f t="shared" si="105"/>
        <v>0</v>
      </c>
      <c r="BJ70" s="552">
        <f t="shared" si="105"/>
        <v>0</v>
      </c>
      <c r="BK70" s="552">
        <f t="shared" si="105"/>
        <v>0</v>
      </c>
      <c r="BL70" s="552">
        <f t="shared" si="105"/>
        <v>0</v>
      </c>
      <c r="BM70" s="552">
        <f t="shared" si="105"/>
        <v>0</v>
      </c>
      <c r="BN70" s="552">
        <f t="shared" si="105"/>
        <v>0</v>
      </c>
      <c r="BO70" s="552">
        <f t="shared" si="105"/>
        <v>0</v>
      </c>
      <c r="BP70" s="552">
        <f t="shared" si="105"/>
        <v>0</v>
      </c>
      <c r="BQ70" s="552">
        <f t="shared" ref="BQ70:CV70" si="106" xml:space="preserve"> BQ$62</f>
        <v>0</v>
      </c>
      <c r="BR70" s="552">
        <f t="shared" si="106"/>
        <v>0</v>
      </c>
      <c r="BS70" s="552">
        <f t="shared" si="106"/>
        <v>0</v>
      </c>
      <c r="BT70" s="552">
        <f t="shared" si="106"/>
        <v>0</v>
      </c>
      <c r="BU70" s="552">
        <f t="shared" si="106"/>
        <v>0</v>
      </c>
      <c r="BV70" s="552">
        <f t="shared" si="106"/>
        <v>0</v>
      </c>
      <c r="BW70" s="552">
        <f t="shared" si="106"/>
        <v>0</v>
      </c>
      <c r="BX70" s="552">
        <f t="shared" si="106"/>
        <v>0</v>
      </c>
      <c r="BY70" s="552">
        <f t="shared" si="106"/>
        <v>0</v>
      </c>
      <c r="BZ70" s="552">
        <f t="shared" si="106"/>
        <v>0</v>
      </c>
      <c r="CA70" s="552">
        <f t="shared" si="106"/>
        <v>0</v>
      </c>
      <c r="CB70" s="552">
        <f t="shared" si="106"/>
        <v>0</v>
      </c>
      <c r="CC70" s="552">
        <f t="shared" si="106"/>
        <v>0</v>
      </c>
      <c r="CD70" s="552">
        <f t="shared" si="106"/>
        <v>0</v>
      </c>
      <c r="CE70" s="552">
        <f t="shared" si="106"/>
        <v>0</v>
      </c>
      <c r="CF70" s="552">
        <f t="shared" si="106"/>
        <v>0</v>
      </c>
      <c r="CG70" s="552">
        <f t="shared" si="106"/>
        <v>0</v>
      </c>
      <c r="CH70" s="552">
        <f t="shared" si="106"/>
        <v>0</v>
      </c>
      <c r="CI70" s="552">
        <f t="shared" si="106"/>
        <v>0</v>
      </c>
      <c r="CJ70" s="552">
        <f t="shared" si="106"/>
        <v>0</v>
      </c>
      <c r="CK70" s="552">
        <f t="shared" si="106"/>
        <v>0</v>
      </c>
      <c r="CL70" s="552">
        <f t="shared" si="106"/>
        <v>0</v>
      </c>
      <c r="CM70" s="552">
        <f t="shared" si="106"/>
        <v>0</v>
      </c>
      <c r="CN70" s="552">
        <f t="shared" si="106"/>
        <v>0</v>
      </c>
      <c r="CO70" s="552">
        <f t="shared" si="106"/>
        <v>0</v>
      </c>
      <c r="CP70" s="552">
        <f t="shared" si="106"/>
        <v>0</v>
      </c>
      <c r="CQ70" s="552">
        <f t="shared" si="106"/>
        <v>0</v>
      </c>
      <c r="CR70" s="552">
        <f t="shared" si="106"/>
        <v>0</v>
      </c>
      <c r="CS70" s="552">
        <f t="shared" si="106"/>
        <v>0</v>
      </c>
      <c r="CT70" s="552">
        <f t="shared" si="106"/>
        <v>0</v>
      </c>
      <c r="CU70" s="552">
        <f t="shared" si="106"/>
        <v>0</v>
      </c>
      <c r="CV70" s="552">
        <f t="shared" si="106"/>
        <v>0</v>
      </c>
      <c r="CW70" s="552">
        <f t="shared" ref="CW70:EA70" si="107" xml:space="preserve"> CW$62</f>
        <v>0</v>
      </c>
      <c r="CX70" s="552">
        <f t="shared" si="107"/>
        <v>0</v>
      </c>
      <c r="CY70" s="552">
        <f t="shared" si="107"/>
        <v>0</v>
      </c>
      <c r="CZ70" s="552">
        <f t="shared" si="107"/>
        <v>0</v>
      </c>
      <c r="DA70" s="552">
        <f t="shared" si="107"/>
        <v>0</v>
      </c>
      <c r="DB70" s="552">
        <f t="shared" si="107"/>
        <v>0</v>
      </c>
      <c r="DC70" s="552">
        <f t="shared" si="107"/>
        <v>0</v>
      </c>
      <c r="DD70" s="552">
        <f t="shared" si="107"/>
        <v>0</v>
      </c>
      <c r="DE70" s="552">
        <f t="shared" si="107"/>
        <v>0</v>
      </c>
      <c r="DF70" s="552">
        <f t="shared" si="107"/>
        <v>0</v>
      </c>
      <c r="DG70" s="552">
        <f t="shared" si="107"/>
        <v>0</v>
      </c>
      <c r="DH70" s="552">
        <f t="shared" si="107"/>
        <v>0</v>
      </c>
      <c r="DI70" s="552">
        <f t="shared" si="107"/>
        <v>0</v>
      </c>
      <c r="DJ70" s="552">
        <f t="shared" si="107"/>
        <v>0</v>
      </c>
      <c r="DK70" s="552">
        <f t="shared" si="107"/>
        <v>0</v>
      </c>
      <c r="DL70" s="552">
        <f t="shared" si="107"/>
        <v>0</v>
      </c>
      <c r="DM70" s="552">
        <f t="shared" si="107"/>
        <v>0</v>
      </c>
      <c r="DN70" s="552">
        <f t="shared" si="107"/>
        <v>0</v>
      </c>
      <c r="DO70" s="552">
        <f t="shared" si="107"/>
        <v>0</v>
      </c>
      <c r="DP70" s="552">
        <f t="shared" si="107"/>
        <v>0</v>
      </c>
      <c r="DQ70" s="552">
        <f t="shared" si="107"/>
        <v>0</v>
      </c>
      <c r="DR70" s="552">
        <f t="shared" si="107"/>
        <v>0</v>
      </c>
      <c r="DS70" s="552">
        <f t="shared" si="107"/>
        <v>0</v>
      </c>
      <c r="DT70" s="552">
        <f t="shared" si="107"/>
        <v>0</v>
      </c>
      <c r="DU70" s="552">
        <f t="shared" si="107"/>
        <v>0</v>
      </c>
      <c r="DV70" s="552">
        <f t="shared" si="107"/>
        <v>0</v>
      </c>
      <c r="DW70" s="552">
        <f t="shared" si="107"/>
        <v>0</v>
      </c>
      <c r="DX70" s="552">
        <f t="shared" si="107"/>
        <v>0</v>
      </c>
      <c r="DY70" s="552">
        <f t="shared" si="107"/>
        <v>0</v>
      </c>
      <c r="DZ70" s="552">
        <f t="shared" si="107"/>
        <v>0</v>
      </c>
      <c r="EA70" s="552">
        <f t="shared" si="107"/>
        <v>0</v>
      </c>
    </row>
    <row r="71" spans="1:131" x14ac:dyDescent="0.35">
      <c r="A71" s="192"/>
      <c r="B71" s="192"/>
      <c r="C71" s="193"/>
      <c r="D71" s="194"/>
      <c r="E71" s="195" t="s">
        <v>322</v>
      </c>
      <c r="F71" s="195"/>
      <c r="G71" s="195" t="str">
        <f xml:space="preserve"> SMU</f>
        <v>$ 000s</v>
      </c>
      <c r="H71" s="195"/>
      <c r="I71" s="196"/>
      <c r="J71" s="195">
        <f t="shared" ref="J71:AO71" si="108" xml:space="preserve"> J68 + J69 - J70</f>
        <v>0</v>
      </c>
      <c r="K71" s="195">
        <f t="shared" si="108"/>
        <v>0</v>
      </c>
      <c r="L71" s="195">
        <f t="shared" si="108"/>
        <v>0</v>
      </c>
      <c r="M71" s="195">
        <f t="shared" si="108"/>
        <v>928.78964070783229</v>
      </c>
      <c r="N71" s="195">
        <f t="shared" si="108"/>
        <v>1204.4736778990505</v>
      </c>
      <c r="O71" s="195">
        <f t="shared" si="108"/>
        <v>4452.0921427569565</v>
      </c>
      <c r="P71" s="195">
        <f t="shared" si="108"/>
        <v>7444.0527325788808</v>
      </c>
      <c r="Q71" s="195">
        <f t="shared" si="108"/>
        <v>7554.504405651378</v>
      </c>
      <c r="R71" s="195">
        <f t="shared" si="108"/>
        <v>7063.6541337839399</v>
      </c>
      <c r="S71" s="195">
        <f t="shared" si="108"/>
        <v>9575.4174490950099</v>
      </c>
      <c r="T71" s="195">
        <f t="shared" si="108"/>
        <v>11874.181872397825</v>
      </c>
      <c r="U71" s="195">
        <f t="shared" si="108"/>
        <v>11348.032876610307</v>
      </c>
      <c r="V71" s="195">
        <f t="shared" si="108"/>
        <v>10232.374139084435</v>
      </c>
      <c r="W71" s="195">
        <f t="shared" si="108"/>
        <v>12115.01515560555</v>
      </c>
      <c r="X71" s="195">
        <f t="shared" si="108"/>
        <v>13818.092814942658</v>
      </c>
      <c r="Y71" s="195">
        <f t="shared" si="108"/>
        <v>12665.37011236453</v>
      </c>
      <c r="Z71" s="195">
        <f t="shared" si="108"/>
        <v>10891.389292885413</v>
      </c>
      <c r="AA71" s="195">
        <f t="shared" si="108"/>
        <v>12127.792075748685</v>
      </c>
      <c r="AB71" s="195">
        <f t="shared" si="108"/>
        <v>13203.806211684439</v>
      </c>
      <c r="AC71" s="195">
        <f t="shared" si="108"/>
        <v>11470.850018352548</v>
      </c>
      <c r="AD71" s="195">
        <f t="shared" si="108"/>
        <v>9141.3444017453421</v>
      </c>
      <c r="AE71" s="195">
        <f t="shared" si="108"/>
        <v>9828.8784611905867</v>
      </c>
      <c r="AF71" s="195">
        <f t="shared" si="108"/>
        <v>10379.757669750934</v>
      </c>
      <c r="AG71" s="195">
        <f t="shared" si="108"/>
        <v>8153.7802653876643</v>
      </c>
      <c r="AH71" s="195">
        <f t="shared" si="108"/>
        <v>5351.2389151825664</v>
      </c>
      <c r="AI71" s="195">
        <f t="shared" si="108"/>
        <v>5567.9677850969256</v>
      </c>
      <c r="AJ71" s="195">
        <f t="shared" si="108"/>
        <v>5667.6223885758927</v>
      </c>
      <c r="AK71" s="195">
        <f t="shared" si="108"/>
        <v>3018.3292570792837</v>
      </c>
      <c r="AL71" s="195">
        <f t="shared" si="108"/>
        <v>0</v>
      </c>
      <c r="AM71" s="195">
        <f t="shared" si="108"/>
        <v>0</v>
      </c>
      <c r="AN71" s="195">
        <f t="shared" si="108"/>
        <v>0</v>
      </c>
      <c r="AO71" s="195">
        <f t="shared" si="108"/>
        <v>0</v>
      </c>
      <c r="AP71" s="195">
        <f t="shared" ref="AP71:BU71" si="109" xml:space="preserve"> AP68 + AP69 - AP70</f>
        <v>0</v>
      </c>
      <c r="AQ71" s="195">
        <f t="shared" si="109"/>
        <v>0</v>
      </c>
      <c r="AR71" s="195">
        <f t="shared" si="109"/>
        <v>0</v>
      </c>
      <c r="AS71" s="195">
        <f t="shared" si="109"/>
        <v>0</v>
      </c>
      <c r="AT71" s="195">
        <f t="shared" si="109"/>
        <v>0</v>
      </c>
      <c r="AU71" s="195">
        <f t="shared" si="109"/>
        <v>0</v>
      </c>
      <c r="AV71" s="195">
        <f t="shared" si="109"/>
        <v>0</v>
      </c>
      <c r="AW71" s="195">
        <f t="shared" si="109"/>
        <v>0</v>
      </c>
      <c r="AX71" s="195">
        <f t="shared" si="109"/>
        <v>0</v>
      </c>
      <c r="AY71" s="195">
        <f t="shared" si="109"/>
        <v>0</v>
      </c>
      <c r="AZ71" s="195">
        <f t="shared" si="109"/>
        <v>0</v>
      </c>
      <c r="BA71" s="195">
        <f t="shared" si="109"/>
        <v>0</v>
      </c>
      <c r="BB71" s="195">
        <f t="shared" si="109"/>
        <v>0</v>
      </c>
      <c r="BC71" s="195">
        <f t="shared" si="109"/>
        <v>0</v>
      </c>
      <c r="BD71" s="195">
        <f t="shared" si="109"/>
        <v>0</v>
      </c>
      <c r="BE71" s="195">
        <f t="shared" si="109"/>
        <v>0</v>
      </c>
      <c r="BF71" s="195">
        <f t="shared" si="109"/>
        <v>0</v>
      </c>
      <c r="BG71" s="195">
        <f t="shared" si="109"/>
        <v>0</v>
      </c>
      <c r="BH71" s="195">
        <f t="shared" si="109"/>
        <v>0</v>
      </c>
      <c r="BI71" s="195">
        <f t="shared" si="109"/>
        <v>0</v>
      </c>
      <c r="BJ71" s="195">
        <f t="shared" si="109"/>
        <v>0</v>
      </c>
      <c r="BK71" s="195">
        <f t="shared" si="109"/>
        <v>0</v>
      </c>
      <c r="BL71" s="195">
        <f t="shared" si="109"/>
        <v>0</v>
      </c>
      <c r="BM71" s="195">
        <f t="shared" si="109"/>
        <v>0</v>
      </c>
      <c r="BN71" s="195">
        <f t="shared" si="109"/>
        <v>0</v>
      </c>
      <c r="BO71" s="195">
        <f t="shared" si="109"/>
        <v>0</v>
      </c>
      <c r="BP71" s="195">
        <f t="shared" si="109"/>
        <v>0</v>
      </c>
      <c r="BQ71" s="195">
        <f t="shared" si="109"/>
        <v>0</v>
      </c>
      <c r="BR71" s="195">
        <f t="shared" si="109"/>
        <v>0</v>
      </c>
      <c r="BS71" s="195">
        <f t="shared" si="109"/>
        <v>0</v>
      </c>
      <c r="BT71" s="195">
        <f t="shared" si="109"/>
        <v>0</v>
      </c>
      <c r="BU71" s="195">
        <f t="shared" si="109"/>
        <v>0</v>
      </c>
      <c r="BV71" s="195">
        <f t="shared" ref="BV71:DA71" si="110" xml:space="preserve"> BV68 + BV69 - BV70</f>
        <v>0</v>
      </c>
      <c r="BW71" s="195">
        <f t="shared" si="110"/>
        <v>0</v>
      </c>
      <c r="BX71" s="195">
        <f t="shared" si="110"/>
        <v>0</v>
      </c>
      <c r="BY71" s="195">
        <f t="shared" si="110"/>
        <v>0</v>
      </c>
      <c r="BZ71" s="195">
        <f t="shared" si="110"/>
        <v>0</v>
      </c>
      <c r="CA71" s="195">
        <f t="shared" si="110"/>
        <v>0</v>
      </c>
      <c r="CB71" s="195">
        <f t="shared" si="110"/>
        <v>0</v>
      </c>
      <c r="CC71" s="195">
        <f t="shared" si="110"/>
        <v>0</v>
      </c>
      <c r="CD71" s="195">
        <f t="shared" si="110"/>
        <v>0</v>
      </c>
      <c r="CE71" s="195">
        <f t="shared" si="110"/>
        <v>0</v>
      </c>
      <c r="CF71" s="195">
        <f t="shared" si="110"/>
        <v>0</v>
      </c>
      <c r="CG71" s="195">
        <f t="shared" si="110"/>
        <v>0</v>
      </c>
      <c r="CH71" s="195">
        <f t="shared" si="110"/>
        <v>0</v>
      </c>
      <c r="CI71" s="195">
        <f t="shared" si="110"/>
        <v>0</v>
      </c>
      <c r="CJ71" s="195">
        <f t="shared" si="110"/>
        <v>0</v>
      </c>
      <c r="CK71" s="195">
        <f t="shared" si="110"/>
        <v>0</v>
      </c>
      <c r="CL71" s="195">
        <f t="shared" si="110"/>
        <v>0</v>
      </c>
      <c r="CM71" s="195">
        <f t="shared" si="110"/>
        <v>0</v>
      </c>
      <c r="CN71" s="195">
        <f t="shared" si="110"/>
        <v>0</v>
      </c>
      <c r="CO71" s="195">
        <f t="shared" si="110"/>
        <v>0</v>
      </c>
      <c r="CP71" s="195">
        <f t="shared" si="110"/>
        <v>0</v>
      </c>
      <c r="CQ71" s="195">
        <f t="shared" si="110"/>
        <v>0</v>
      </c>
      <c r="CR71" s="195">
        <f t="shared" si="110"/>
        <v>0</v>
      </c>
      <c r="CS71" s="195">
        <f t="shared" si="110"/>
        <v>0</v>
      </c>
      <c r="CT71" s="195">
        <f t="shared" si="110"/>
        <v>0</v>
      </c>
      <c r="CU71" s="195">
        <f t="shared" si="110"/>
        <v>0</v>
      </c>
      <c r="CV71" s="195">
        <f t="shared" si="110"/>
        <v>0</v>
      </c>
      <c r="CW71" s="195">
        <f t="shared" si="110"/>
        <v>0</v>
      </c>
      <c r="CX71" s="195">
        <f t="shared" si="110"/>
        <v>0</v>
      </c>
      <c r="CY71" s="195">
        <f t="shared" si="110"/>
        <v>0</v>
      </c>
      <c r="CZ71" s="195">
        <f t="shared" si="110"/>
        <v>0</v>
      </c>
      <c r="DA71" s="195">
        <f t="shared" si="110"/>
        <v>0</v>
      </c>
      <c r="DB71" s="195">
        <f t="shared" ref="DB71:EA71" si="111" xml:space="preserve"> DB68 + DB69 - DB70</f>
        <v>0</v>
      </c>
      <c r="DC71" s="195">
        <f t="shared" si="111"/>
        <v>0</v>
      </c>
      <c r="DD71" s="195">
        <f t="shared" si="111"/>
        <v>0</v>
      </c>
      <c r="DE71" s="195">
        <f t="shared" si="111"/>
        <v>0</v>
      </c>
      <c r="DF71" s="195">
        <f t="shared" si="111"/>
        <v>0</v>
      </c>
      <c r="DG71" s="195">
        <f t="shared" si="111"/>
        <v>0</v>
      </c>
      <c r="DH71" s="195">
        <f t="shared" si="111"/>
        <v>0</v>
      </c>
      <c r="DI71" s="195">
        <f t="shared" si="111"/>
        <v>0</v>
      </c>
      <c r="DJ71" s="195">
        <f t="shared" si="111"/>
        <v>0</v>
      </c>
      <c r="DK71" s="195">
        <f t="shared" si="111"/>
        <v>0</v>
      </c>
      <c r="DL71" s="195">
        <f t="shared" si="111"/>
        <v>0</v>
      </c>
      <c r="DM71" s="195">
        <f t="shared" si="111"/>
        <v>0</v>
      </c>
      <c r="DN71" s="195">
        <f t="shared" si="111"/>
        <v>0</v>
      </c>
      <c r="DO71" s="195">
        <f t="shared" si="111"/>
        <v>0</v>
      </c>
      <c r="DP71" s="195">
        <f t="shared" si="111"/>
        <v>0</v>
      </c>
      <c r="DQ71" s="195">
        <f t="shared" si="111"/>
        <v>0</v>
      </c>
      <c r="DR71" s="195">
        <f t="shared" si="111"/>
        <v>0</v>
      </c>
      <c r="DS71" s="195">
        <f t="shared" si="111"/>
        <v>0</v>
      </c>
      <c r="DT71" s="195">
        <f t="shared" si="111"/>
        <v>0</v>
      </c>
      <c r="DU71" s="195">
        <f t="shared" si="111"/>
        <v>0</v>
      </c>
      <c r="DV71" s="195">
        <f t="shared" si="111"/>
        <v>0</v>
      </c>
      <c r="DW71" s="195">
        <f t="shared" si="111"/>
        <v>0</v>
      </c>
      <c r="DX71" s="195">
        <f t="shared" si="111"/>
        <v>0</v>
      </c>
      <c r="DY71" s="195">
        <f t="shared" si="111"/>
        <v>0</v>
      </c>
      <c r="DZ71" s="195">
        <f t="shared" si="111"/>
        <v>0</v>
      </c>
      <c r="EA71" s="195">
        <f t="shared" si="111"/>
        <v>0</v>
      </c>
    </row>
    <row r="73" spans="1:131" x14ac:dyDescent="0.35">
      <c r="B73" s="8" t="s">
        <v>325</v>
      </c>
    </row>
    <row r="74" spans="1:131" x14ac:dyDescent="0.35">
      <c r="E74" s="7" t="s">
        <v>326</v>
      </c>
      <c r="F74" s="621">
        <v>0.15</v>
      </c>
    </row>
    <row r="75" spans="1:131" x14ac:dyDescent="0.35">
      <c r="E75" s="53" t="str">
        <f t="shared" ref="E75:AJ75" si="112" xml:space="preserve"> E$66</f>
        <v>Taxable profit after tax loss utilisation</v>
      </c>
      <c r="F75" s="53">
        <f t="shared" si="112"/>
        <v>0</v>
      </c>
      <c r="G75" s="53" t="str">
        <f t="shared" si="112"/>
        <v>$ 000s</v>
      </c>
      <c r="H75" s="53">
        <f t="shared" si="112"/>
        <v>199698.26608114431</v>
      </c>
      <c r="I75" s="53">
        <f t="shared" si="112"/>
        <v>0</v>
      </c>
      <c r="J75" s="53">
        <f t="shared" si="112"/>
        <v>0</v>
      </c>
      <c r="K75" s="53">
        <f t="shared" si="112"/>
        <v>0</v>
      </c>
      <c r="L75" s="53">
        <f t="shared" si="112"/>
        <v>0</v>
      </c>
      <c r="M75" s="53">
        <f t="shared" si="112"/>
        <v>0</v>
      </c>
      <c r="N75" s="53">
        <f t="shared" si="112"/>
        <v>0</v>
      </c>
      <c r="O75" s="53">
        <f t="shared" si="112"/>
        <v>0</v>
      </c>
      <c r="P75" s="53">
        <f t="shared" si="112"/>
        <v>0</v>
      </c>
      <c r="Q75" s="53">
        <f t="shared" si="112"/>
        <v>0</v>
      </c>
      <c r="R75" s="53">
        <f t="shared" si="112"/>
        <v>0</v>
      </c>
      <c r="S75" s="53">
        <f t="shared" si="112"/>
        <v>0</v>
      </c>
      <c r="T75" s="53">
        <f t="shared" si="112"/>
        <v>0</v>
      </c>
      <c r="U75" s="53">
        <f t="shared" si="112"/>
        <v>0</v>
      </c>
      <c r="V75" s="53">
        <f t="shared" si="112"/>
        <v>0</v>
      </c>
      <c r="W75" s="53">
        <f t="shared" si="112"/>
        <v>0</v>
      </c>
      <c r="X75" s="53">
        <f t="shared" si="112"/>
        <v>0</v>
      </c>
      <c r="Y75" s="53">
        <f t="shared" si="112"/>
        <v>0</v>
      </c>
      <c r="Z75" s="53">
        <f t="shared" si="112"/>
        <v>0</v>
      </c>
      <c r="AA75" s="53">
        <f t="shared" si="112"/>
        <v>0</v>
      </c>
      <c r="AB75" s="53">
        <f t="shared" si="112"/>
        <v>0</v>
      </c>
      <c r="AC75" s="53">
        <f t="shared" si="112"/>
        <v>0</v>
      </c>
      <c r="AD75" s="53">
        <f t="shared" si="112"/>
        <v>0</v>
      </c>
      <c r="AE75" s="53">
        <f t="shared" si="112"/>
        <v>0</v>
      </c>
      <c r="AF75" s="53">
        <f t="shared" si="112"/>
        <v>0</v>
      </c>
      <c r="AG75" s="53">
        <f t="shared" si="112"/>
        <v>0</v>
      </c>
      <c r="AH75" s="53">
        <f t="shared" si="112"/>
        <v>0</v>
      </c>
      <c r="AI75" s="53">
        <f t="shared" si="112"/>
        <v>0</v>
      </c>
      <c r="AJ75" s="53">
        <f t="shared" si="112"/>
        <v>0</v>
      </c>
      <c r="AK75" s="53">
        <f t="shared" ref="AK75:BP75" si="113" xml:space="preserve"> AK$66</f>
        <v>0</v>
      </c>
      <c r="AL75" s="53">
        <f t="shared" si="113"/>
        <v>191.4975595711403</v>
      </c>
      <c r="AM75" s="53">
        <f t="shared" si="113"/>
        <v>191.48195302663919</v>
      </c>
      <c r="AN75" s="53">
        <f t="shared" si="113"/>
        <v>287.69097252298104</v>
      </c>
      <c r="AO75" s="53">
        <f t="shared" si="113"/>
        <v>3016.1735433262647</v>
      </c>
      <c r="AP75" s="53">
        <f t="shared" si="113"/>
        <v>3558.5639176908817</v>
      </c>
      <c r="AQ75" s="53">
        <f t="shared" si="113"/>
        <v>538.67984133771392</v>
      </c>
      <c r="AR75" s="53">
        <f t="shared" si="113"/>
        <v>625.28431318133948</v>
      </c>
      <c r="AS75" s="53">
        <f t="shared" si="113"/>
        <v>3326.8482990622747</v>
      </c>
      <c r="AT75" s="53">
        <f t="shared" si="113"/>
        <v>3858.3208535949593</v>
      </c>
      <c r="AU75" s="53">
        <f t="shared" si="113"/>
        <v>844.4067717272419</v>
      </c>
      <c r="AV75" s="53">
        <f t="shared" si="113"/>
        <v>919.30969977546863</v>
      </c>
      <c r="AW75" s="53">
        <f t="shared" si="113"/>
        <v>3600.7672128480413</v>
      </c>
      <c r="AX75" s="53">
        <f t="shared" si="113"/>
        <v>4123.4641446436162</v>
      </c>
      <c r="AY75" s="53">
        <f t="shared" si="113"/>
        <v>1117.5067912101294</v>
      </c>
      <c r="AZ75" s="53">
        <f t="shared" si="113"/>
        <v>1182.5741020566491</v>
      </c>
      <c r="BA75" s="53">
        <f t="shared" si="113"/>
        <v>3845.9076213217204</v>
      </c>
      <c r="BB75" s="53">
        <f t="shared" si="113"/>
        <v>4325.6038837802698</v>
      </c>
      <c r="BC75" s="53">
        <f t="shared" si="113"/>
        <v>1279.7110920339328</v>
      </c>
      <c r="BD75" s="53">
        <f t="shared" si="113"/>
        <v>1306.3831513673088</v>
      </c>
      <c r="BE75" s="53">
        <f t="shared" si="113"/>
        <v>3931.2079728470312</v>
      </c>
      <c r="BF75" s="53">
        <f t="shared" si="113"/>
        <v>4402.6601774208957</v>
      </c>
      <c r="BG75" s="53">
        <f t="shared" si="113"/>
        <v>1366.3532683149028</v>
      </c>
      <c r="BH75" s="53">
        <f t="shared" si="113"/>
        <v>1387.6000137502804</v>
      </c>
      <c r="BI75" s="53">
        <f t="shared" si="113"/>
        <v>3994.3348081803751</v>
      </c>
      <c r="BJ75" s="53">
        <f t="shared" si="113"/>
        <v>4458.6586152455347</v>
      </c>
      <c r="BK75" s="53">
        <f t="shared" si="113"/>
        <v>1432.9107466676965</v>
      </c>
      <c r="BL75" s="53">
        <f t="shared" si="113"/>
        <v>1449.7289118418573</v>
      </c>
      <c r="BM75" s="53">
        <f t="shared" si="113"/>
        <v>4039.3848695805245</v>
      </c>
      <c r="BN75" s="53">
        <f t="shared" si="113"/>
        <v>4497.4908094896909</v>
      </c>
      <c r="BO75" s="53">
        <f t="shared" si="113"/>
        <v>1483.0806959550541</v>
      </c>
      <c r="BP75" s="53">
        <f t="shared" si="113"/>
        <v>1496.2819326320337</v>
      </c>
      <c r="BQ75" s="53">
        <f t="shared" ref="BQ75:CV75" si="114" xml:space="preserve"> BQ$66</f>
        <v>4069.6940950869443</v>
      </c>
      <c r="BR75" s="53">
        <f t="shared" si="114"/>
        <v>4522.3256046357119</v>
      </c>
      <c r="BS75" s="53">
        <f t="shared" si="114"/>
        <v>1519.8736497633483</v>
      </c>
      <c r="BT75" s="53">
        <f t="shared" si="114"/>
        <v>1530.1188554556134</v>
      </c>
      <c r="BU75" s="53">
        <f t="shared" si="114"/>
        <v>4087.9787278956182</v>
      </c>
      <c r="BV75" s="53">
        <f t="shared" si="114"/>
        <v>4535.7431312336348</v>
      </c>
      <c r="BW75" s="53">
        <f t="shared" si="114"/>
        <v>1545.7408574564413</v>
      </c>
      <c r="BX75" s="53">
        <f t="shared" si="114"/>
        <v>1553.5681354081139</v>
      </c>
      <c r="BY75" s="53">
        <f t="shared" si="114"/>
        <v>4096.4502505105529</v>
      </c>
      <c r="BZ75" s="53">
        <f t="shared" si="114"/>
        <v>4539.8439932572355</v>
      </c>
      <c r="CA75" s="53">
        <f t="shared" si="114"/>
        <v>1562.6780120862531</v>
      </c>
      <c r="CB75" s="53">
        <f t="shared" si="114"/>
        <v>1568.5254447738262</v>
      </c>
      <c r="CC75" s="53">
        <f t="shared" si="114"/>
        <v>4096.9089990051489</v>
      </c>
      <c r="CD75" s="53">
        <f t="shared" si="114"/>
        <v>4536.3382015627312</v>
      </c>
      <c r="CE75" s="53">
        <f t="shared" si="114"/>
        <v>1572.3097370990595</v>
      </c>
      <c r="CF75" s="53">
        <f t="shared" si="114"/>
        <v>1576.5339353080835</v>
      </c>
      <c r="CG75" s="53">
        <f t="shared" si="114"/>
        <v>4090.8204120933406</v>
      </c>
      <c r="CH75" s="53">
        <f t="shared" si="114"/>
        <v>4526.6176104150218</v>
      </c>
      <c r="CI75" s="53">
        <f t="shared" si="114"/>
        <v>1575.9584009541413</v>
      </c>
      <c r="CJ75" s="53">
        <f t="shared" si="114"/>
        <v>1578.8496120344805</v>
      </c>
      <c r="CK75" s="53">
        <f t="shared" si="114"/>
        <v>4079.3771361381987</v>
      </c>
      <c r="CL75" s="53">
        <f t="shared" si="114"/>
        <v>4511.8149171527293</v>
      </c>
      <c r="CM75" s="53">
        <f t="shared" si="114"/>
        <v>1574.7001667224467</v>
      </c>
      <c r="CN75" s="53">
        <f t="shared" si="114"/>
        <v>1576.49458027129</v>
      </c>
      <c r="CO75" s="53">
        <f t="shared" si="114"/>
        <v>4063.5496097265004</v>
      </c>
      <c r="CP75" s="53">
        <f t="shared" si="114"/>
        <v>4492.8517174390727</v>
      </c>
      <c r="CQ75" s="53">
        <f t="shared" si="114"/>
        <v>1569.4106444899066</v>
      </c>
      <c r="CR75" s="53">
        <f t="shared" si="114"/>
        <v>1570.3004153204481</v>
      </c>
      <c r="CS75" s="53">
        <f t="shared" si="114"/>
        <v>4044.1272647708911</v>
      </c>
      <c r="CT75" s="53">
        <f t="shared" si="114"/>
        <v>4470.4776462121145</v>
      </c>
      <c r="CU75" s="53">
        <f t="shared" si="114"/>
        <v>1560.8020751732251</v>
      </c>
      <c r="CV75" s="53">
        <f t="shared" si="114"/>
        <v>1560.9434869965053</v>
      </c>
      <c r="CW75" s="53">
        <f t="shared" ref="CW75:EA75" si="115" xml:space="preserve"> CW$66</f>
        <v>4021.7520847081778</v>
      </c>
      <c r="CX75" s="53">
        <f t="shared" si="115"/>
        <v>4445.3022578743949</v>
      </c>
      <c r="CY75" s="53">
        <f t="shared" si="115"/>
        <v>1549.4536166111475</v>
      </c>
      <c r="CZ75" s="53">
        <f t="shared" si="115"/>
        <v>1548.9737313153528</v>
      </c>
      <c r="DA75" s="53">
        <f t="shared" si="115"/>
        <v>3996.9459374974908</v>
      </c>
      <c r="DB75" s="53">
        <f t="shared" si="115"/>
        <v>4417.8209925405499</v>
      </c>
      <c r="DC75" s="53">
        <f t="shared" si="115"/>
        <v>1535.8360114087957</v>
      </c>
      <c r="DD75" s="53">
        <f t="shared" si="115"/>
        <v>1534.8380848463914</v>
      </c>
      <c r="DE75" s="53">
        <f t="shared" si="115"/>
        <v>3970.1328381467933</v>
      </c>
      <c r="DF75" s="53">
        <f t="shared" si="115"/>
        <v>4388.4363253348529</v>
      </c>
      <c r="DG75" s="53">
        <f t="shared" si="115"/>
        <v>1520.3316786773944</v>
      </c>
      <c r="DH75" s="53">
        <f t="shared" si="115"/>
        <v>926.84664972992732</v>
      </c>
      <c r="DI75" s="53">
        <f t="shared" si="115"/>
        <v>0</v>
      </c>
      <c r="DJ75" s="53">
        <f t="shared" si="115"/>
        <v>0</v>
      </c>
      <c r="DK75" s="53">
        <f t="shared" si="115"/>
        <v>0</v>
      </c>
      <c r="DL75" s="53">
        <f t="shared" si="115"/>
        <v>0</v>
      </c>
      <c r="DM75" s="53">
        <f t="shared" si="115"/>
        <v>0</v>
      </c>
      <c r="DN75" s="53">
        <f t="shared" si="115"/>
        <v>0</v>
      </c>
      <c r="DO75" s="53">
        <f t="shared" si="115"/>
        <v>0</v>
      </c>
      <c r="DP75" s="53">
        <f t="shared" si="115"/>
        <v>0</v>
      </c>
      <c r="DQ75" s="53">
        <f t="shared" si="115"/>
        <v>0</v>
      </c>
      <c r="DR75" s="53">
        <f t="shared" si="115"/>
        <v>0</v>
      </c>
      <c r="DS75" s="53">
        <f t="shared" si="115"/>
        <v>0</v>
      </c>
      <c r="DT75" s="53">
        <f t="shared" si="115"/>
        <v>0</v>
      </c>
      <c r="DU75" s="53">
        <f t="shared" si="115"/>
        <v>0</v>
      </c>
      <c r="DV75" s="53">
        <f t="shared" si="115"/>
        <v>0</v>
      </c>
      <c r="DW75" s="53">
        <f t="shared" si="115"/>
        <v>0</v>
      </c>
      <c r="DX75" s="53">
        <f t="shared" si="115"/>
        <v>0</v>
      </c>
      <c r="DY75" s="53">
        <f t="shared" si="115"/>
        <v>0</v>
      </c>
      <c r="DZ75" s="53">
        <f t="shared" si="115"/>
        <v>0</v>
      </c>
      <c r="EA75" s="53">
        <f t="shared" si="115"/>
        <v>0</v>
      </c>
    </row>
    <row r="76" spans="1:131" s="558" customFormat="1" x14ac:dyDescent="0.35">
      <c r="A76" s="108"/>
      <c r="B76" s="108"/>
      <c r="C76" s="109"/>
      <c r="D76" s="110"/>
      <c r="E76" s="159" t="s">
        <v>330</v>
      </c>
      <c r="F76" s="159"/>
      <c r="G76" s="159" t="str">
        <f xml:space="preserve"> SMU</f>
        <v>$ 000s</v>
      </c>
      <c r="H76" s="159">
        <f xml:space="preserve"> SUM(J76:EA76)</f>
        <v>29954.739912171655</v>
      </c>
      <c r="I76" s="111"/>
      <c r="J76" s="159">
        <f t="shared" ref="J76:AO76" si="116" xml:space="preserve"> $F74 * J75</f>
        <v>0</v>
      </c>
      <c r="K76" s="159">
        <f t="shared" si="116"/>
        <v>0</v>
      </c>
      <c r="L76" s="159">
        <f t="shared" si="116"/>
        <v>0</v>
      </c>
      <c r="M76" s="159">
        <f t="shared" si="116"/>
        <v>0</v>
      </c>
      <c r="N76" s="159">
        <f t="shared" si="116"/>
        <v>0</v>
      </c>
      <c r="O76" s="159">
        <f t="shared" si="116"/>
        <v>0</v>
      </c>
      <c r="P76" s="159">
        <f t="shared" si="116"/>
        <v>0</v>
      </c>
      <c r="Q76" s="159">
        <f t="shared" si="116"/>
        <v>0</v>
      </c>
      <c r="R76" s="159">
        <f t="shared" si="116"/>
        <v>0</v>
      </c>
      <c r="S76" s="159">
        <f t="shared" si="116"/>
        <v>0</v>
      </c>
      <c r="T76" s="159">
        <f t="shared" si="116"/>
        <v>0</v>
      </c>
      <c r="U76" s="159">
        <f t="shared" si="116"/>
        <v>0</v>
      </c>
      <c r="V76" s="159">
        <f t="shared" si="116"/>
        <v>0</v>
      </c>
      <c r="W76" s="159">
        <f t="shared" si="116"/>
        <v>0</v>
      </c>
      <c r="X76" s="159">
        <f t="shared" si="116"/>
        <v>0</v>
      </c>
      <c r="Y76" s="159">
        <f t="shared" si="116"/>
        <v>0</v>
      </c>
      <c r="Z76" s="159">
        <f t="shared" si="116"/>
        <v>0</v>
      </c>
      <c r="AA76" s="159">
        <f t="shared" si="116"/>
        <v>0</v>
      </c>
      <c r="AB76" s="159">
        <f t="shared" si="116"/>
        <v>0</v>
      </c>
      <c r="AC76" s="159">
        <f t="shared" si="116"/>
        <v>0</v>
      </c>
      <c r="AD76" s="159">
        <f t="shared" si="116"/>
        <v>0</v>
      </c>
      <c r="AE76" s="159">
        <f t="shared" si="116"/>
        <v>0</v>
      </c>
      <c r="AF76" s="159">
        <f t="shared" si="116"/>
        <v>0</v>
      </c>
      <c r="AG76" s="159">
        <f t="shared" si="116"/>
        <v>0</v>
      </c>
      <c r="AH76" s="159">
        <f t="shared" si="116"/>
        <v>0</v>
      </c>
      <c r="AI76" s="159">
        <f t="shared" si="116"/>
        <v>0</v>
      </c>
      <c r="AJ76" s="159">
        <f t="shared" si="116"/>
        <v>0</v>
      </c>
      <c r="AK76" s="159">
        <f t="shared" si="116"/>
        <v>0</v>
      </c>
      <c r="AL76" s="159">
        <f t="shared" si="116"/>
        <v>28.724633935671044</v>
      </c>
      <c r="AM76" s="159">
        <f t="shared" si="116"/>
        <v>28.722292953995879</v>
      </c>
      <c r="AN76" s="159">
        <f t="shared" si="116"/>
        <v>43.153645878447158</v>
      </c>
      <c r="AO76" s="159">
        <f t="shared" si="116"/>
        <v>452.42603149893972</v>
      </c>
      <c r="AP76" s="159">
        <f t="shared" ref="AP76:BU76" si="117" xml:space="preserve"> $F74 * AP75</f>
        <v>533.78458765363223</v>
      </c>
      <c r="AQ76" s="159">
        <f t="shared" si="117"/>
        <v>80.80197620065708</v>
      </c>
      <c r="AR76" s="159">
        <f t="shared" si="117"/>
        <v>93.792646977200917</v>
      </c>
      <c r="AS76" s="159">
        <f t="shared" si="117"/>
        <v>499.02724485934118</v>
      </c>
      <c r="AT76" s="159">
        <f t="shared" si="117"/>
        <v>578.74812803924385</v>
      </c>
      <c r="AU76" s="159">
        <f t="shared" si="117"/>
        <v>126.66101575908628</v>
      </c>
      <c r="AV76" s="159">
        <f t="shared" si="117"/>
        <v>137.89645496632028</v>
      </c>
      <c r="AW76" s="159">
        <f t="shared" si="117"/>
        <v>540.11508192720612</v>
      </c>
      <c r="AX76" s="159">
        <f t="shared" si="117"/>
        <v>618.51962169654246</v>
      </c>
      <c r="AY76" s="159">
        <f t="shared" si="117"/>
        <v>167.62601868151941</v>
      </c>
      <c r="AZ76" s="159">
        <f t="shared" si="117"/>
        <v>177.38611530849735</v>
      </c>
      <c r="BA76" s="159">
        <f t="shared" si="117"/>
        <v>576.88614319825808</v>
      </c>
      <c r="BB76" s="159">
        <f t="shared" si="117"/>
        <v>648.84058256704043</v>
      </c>
      <c r="BC76" s="159">
        <f t="shared" si="117"/>
        <v>191.9566638050899</v>
      </c>
      <c r="BD76" s="159">
        <f t="shared" si="117"/>
        <v>195.95747270509631</v>
      </c>
      <c r="BE76" s="159">
        <f t="shared" si="117"/>
        <v>589.68119592705466</v>
      </c>
      <c r="BF76" s="159">
        <f t="shared" si="117"/>
        <v>660.39902661313431</v>
      </c>
      <c r="BG76" s="159">
        <f t="shared" si="117"/>
        <v>204.95299024723542</v>
      </c>
      <c r="BH76" s="159">
        <f t="shared" si="117"/>
        <v>208.14000206254204</v>
      </c>
      <c r="BI76" s="159">
        <f t="shared" si="117"/>
        <v>599.15022122705625</v>
      </c>
      <c r="BJ76" s="159">
        <f t="shared" si="117"/>
        <v>668.79879228683023</v>
      </c>
      <c r="BK76" s="159">
        <f t="shared" si="117"/>
        <v>214.93661200015447</v>
      </c>
      <c r="BL76" s="159">
        <f t="shared" si="117"/>
        <v>217.4593367762786</v>
      </c>
      <c r="BM76" s="159">
        <f t="shared" si="117"/>
        <v>605.90773043707861</v>
      </c>
      <c r="BN76" s="159">
        <f t="shared" si="117"/>
        <v>674.62362142345364</v>
      </c>
      <c r="BO76" s="159">
        <f t="shared" si="117"/>
        <v>222.4621043932581</v>
      </c>
      <c r="BP76" s="159">
        <f t="shared" si="117"/>
        <v>224.44228989480504</v>
      </c>
      <c r="BQ76" s="159">
        <f t="shared" si="117"/>
        <v>610.45411426304167</v>
      </c>
      <c r="BR76" s="159">
        <f t="shared" si="117"/>
        <v>678.34884069535678</v>
      </c>
      <c r="BS76" s="159">
        <f t="shared" si="117"/>
        <v>227.98104746450224</v>
      </c>
      <c r="BT76" s="159">
        <f t="shared" si="117"/>
        <v>229.517828318342</v>
      </c>
      <c r="BU76" s="159">
        <f t="shared" si="117"/>
        <v>613.19680918434267</v>
      </c>
      <c r="BV76" s="159">
        <f t="shared" ref="BV76:DA76" si="118" xml:space="preserve"> $F74 * BV75</f>
        <v>680.36146968504522</v>
      </c>
      <c r="BW76" s="159">
        <f t="shared" si="118"/>
        <v>231.86112861846618</v>
      </c>
      <c r="BX76" s="159">
        <f t="shared" si="118"/>
        <v>233.03522031121707</v>
      </c>
      <c r="BY76" s="159">
        <f t="shared" si="118"/>
        <v>614.46753757658291</v>
      </c>
      <c r="BZ76" s="159">
        <f t="shared" si="118"/>
        <v>680.97659898858535</v>
      </c>
      <c r="CA76" s="159">
        <f t="shared" si="118"/>
        <v>234.40170181293797</v>
      </c>
      <c r="CB76" s="159">
        <f t="shared" si="118"/>
        <v>235.27881671607392</v>
      </c>
      <c r="CC76" s="159">
        <f t="shared" si="118"/>
        <v>614.53634985077235</v>
      </c>
      <c r="CD76" s="159">
        <f t="shared" si="118"/>
        <v>680.45073023440966</v>
      </c>
      <c r="CE76" s="159">
        <f t="shared" si="118"/>
        <v>235.84646056485892</v>
      </c>
      <c r="CF76" s="159">
        <f t="shared" si="118"/>
        <v>236.48009029621252</v>
      </c>
      <c r="CG76" s="159">
        <f t="shared" si="118"/>
        <v>613.62306181400106</v>
      </c>
      <c r="CH76" s="159">
        <f t="shared" si="118"/>
        <v>678.9926415622532</v>
      </c>
      <c r="CI76" s="159">
        <f t="shared" si="118"/>
        <v>236.3937601431212</v>
      </c>
      <c r="CJ76" s="159">
        <f t="shared" si="118"/>
        <v>236.82744180517207</v>
      </c>
      <c r="CK76" s="159">
        <f t="shared" si="118"/>
        <v>611.90657042072974</v>
      </c>
      <c r="CL76" s="159">
        <f t="shared" si="118"/>
        <v>676.77223757290938</v>
      </c>
      <c r="CM76" s="159">
        <f t="shared" si="118"/>
        <v>236.20502500836699</v>
      </c>
      <c r="CN76" s="159">
        <f t="shared" si="118"/>
        <v>236.47418704069349</v>
      </c>
      <c r="CO76" s="159">
        <f t="shared" si="118"/>
        <v>609.53244145897509</v>
      </c>
      <c r="CP76" s="159">
        <f t="shared" si="118"/>
        <v>673.92775761586086</v>
      </c>
      <c r="CQ76" s="159">
        <f t="shared" si="118"/>
        <v>235.41159667348597</v>
      </c>
      <c r="CR76" s="159">
        <f t="shared" si="118"/>
        <v>235.54506229806719</v>
      </c>
      <c r="CS76" s="159">
        <f t="shared" si="118"/>
        <v>606.61908971563366</v>
      </c>
      <c r="CT76" s="159">
        <f t="shared" si="118"/>
        <v>670.5716469318171</v>
      </c>
      <c r="CU76" s="159">
        <f t="shared" si="118"/>
        <v>234.12031127598377</v>
      </c>
      <c r="CV76" s="159">
        <f t="shared" si="118"/>
        <v>234.14152304947578</v>
      </c>
      <c r="CW76" s="159">
        <f t="shared" si="118"/>
        <v>603.26281270622667</v>
      </c>
      <c r="CX76" s="159">
        <f t="shared" si="118"/>
        <v>666.79533868115925</v>
      </c>
      <c r="CY76" s="159">
        <f t="shared" si="118"/>
        <v>232.41804249167211</v>
      </c>
      <c r="CZ76" s="159">
        <f t="shared" si="118"/>
        <v>232.34605969730291</v>
      </c>
      <c r="DA76" s="159">
        <f t="shared" si="118"/>
        <v>599.54189062462365</v>
      </c>
      <c r="DB76" s="159">
        <f t="shared" ref="DB76:EA76" si="119" xml:space="preserve"> $F74 * DB75</f>
        <v>662.67314888108251</v>
      </c>
      <c r="DC76" s="159">
        <f t="shared" si="119"/>
        <v>230.37540171131934</v>
      </c>
      <c r="DD76" s="159">
        <f t="shared" si="119"/>
        <v>230.2257127269587</v>
      </c>
      <c r="DE76" s="159">
        <f t="shared" si="119"/>
        <v>595.51992572201902</v>
      </c>
      <c r="DF76" s="159">
        <f t="shared" si="119"/>
        <v>658.26544880022789</v>
      </c>
      <c r="DG76" s="159">
        <f t="shared" si="119"/>
        <v>228.04975180160915</v>
      </c>
      <c r="DH76" s="159">
        <f t="shared" si="119"/>
        <v>139.02699745948908</v>
      </c>
      <c r="DI76" s="159">
        <f t="shared" si="119"/>
        <v>0</v>
      </c>
      <c r="DJ76" s="159">
        <f t="shared" si="119"/>
        <v>0</v>
      </c>
      <c r="DK76" s="159">
        <f t="shared" si="119"/>
        <v>0</v>
      </c>
      <c r="DL76" s="159">
        <f t="shared" si="119"/>
        <v>0</v>
      </c>
      <c r="DM76" s="159">
        <f t="shared" si="119"/>
        <v>0</v>
      </c>
      <c r="DN76" s="159">
        <f t="shared" si="119"/>
        <v>0</v>
      </c>
      <c r="DO76" s="159">
        <f t="shared" si="119"/>
        <v>0</v>
      </c>
      <c r="DP76" s="159">
        <f t="shared" si="119"/>
        <v>0</v>
      </c>
      <c r="DQ76" s="159">
        <f t="shared" si="119"/>
        <v>0</v>
      </c>
      <c r="DR76" s="159">
        <f t="shared" si="119"/>
        <v>0</v>
      </c>
      <c r="DS76" s="159">
        <f t="shared" si="119"/>
        <v>0</v>
      </c>
      <c r="DT76" s="159">
        <f t="shared" si="119"/>
        <v>0</v>
      </c>
      <c r="DU76" s="159">
        <f t="shared" si="119"/>
        <v>0</v>
      </c>
      <c r="DV76" s="159">
        <f t="shared" si="119"/>
        <v>0</v>
      </c>
      <c r="DW76" s="159">
        <f t="shared" si="119"/>
        <v>0</v>
      </c>
      <c r="DX76" s="159">
        <f t="shared" si="119"/>
        <v>0</v>
      </c>
      <c r="DY76" s="159">
        <f t="shared" si="119"/>
        <v>0</v>
      </c>
      <c r="DZ76" s="159">
        <f t="shared" si="119"/>
        <v>0</v>
      </c>
      <c r="EA76" s="159">
        <f t="shared" si="119"/>
        <v>0</v>
      </c>
    </row>
    <row r="78" spans="1:131" x14ac:dyDescent="0.35">
      <c r="E78" s="158" t="str">
        <f xml:space="preserve"> Solve!E$14</f>
        <v>Tax paid POS</v>
      </c>
      <c r="F78" s="158">
        <f xml:space="preserve"> Solve!F$14</f>
        <v>0</v>
      </c>
      <c r="G78" s="158" t="str">
        <f xml:space="preserve"> Solve!G$14</f>
        <v>$ 000s</v>
      </c>
      <c r="H78" s="158">
        <f xml:space="preserve"> Solve!H$14</f>
        <v>29911.249712986886</v>
      </c>
      <c r="I78" s="158">
        <f xml:space="preserve"> Solve!I$14</f>
        <v>0</v>
      </c>
      <c r="J78" s="158">
        <f xml:space="preserve"> Solve!J$14</f>
        <v>0</v>
      </c>
      <c r="K78" s="158">
        <f xml:space="preserve"> Solve!K$14</f>
        <v>0</v>
      </c>
      <c r="L78" s="158">
        <f xml:space="preserve"> Solve!L$14</f>
        <v>0</v>
      </c>
      <c r="M78" s="158">
        <f xml:space="preserve"> Solve!M$14</f>
        <v>0</v>
      </c>
      <c r="N78" s="158">
        <f xml:space="preserve"> Solve!N$14</f>
        <v>0</v>
      </c>
      <c r="O78" s="158">
        <f xml:space="preserve"> Solve!O$14</f>
        <v>0</v>
      </c>
      <c r="P78" s="158">
        <f xml:space="preserve"> Solve!P$14</f>
        <v>0</v>
      </c>
      <c r="Q78" s="158">
        <f xml:space="preserve"> Solve!Q$14</f>
        <v>0</v>
      </c>
      <c r="R78" s="158">
        <f xml:space="preserve"> Solve!R$14</f>
        <v>0</v>
      </c>
      <c r="S78" s="158">
        <f xml:space="preserve"> Solve!S$14</f>
        <v>0</v>
      </c>
      <c r="T78" s="158">
        <f xml:space="preserve"> Solve!T$14</f>
        <v>0</v>
      </c>
      <c r="U78" s="158">
        <f xml:space="preserve"> Solve!U$14</f>
        <v>0</v>
      </c>
      <c r="V78" s="158">
        <f xml:space="preserve"> Solve!V$14</f>
        <v>0</v>
      </c>
      <c r="W78" s="158">
        <f xml:space="preserve"> Solve!W$14</f>
        <v>0</v>
      </c>
      <c r="X78" s="158">
        <f xml:space="preserve"> Solve!X$14</f>
        <v>0</v>
      </c>
      <c r="Y78" s="158">
        <f xml:space="preserve"> Solve!Y$14</f>
        <v>0</v>
      </c>
      <c r="Z78" s="158">
        <f xml:space="preserve"> Solve!Z$14</f>
        <v>0</v>
      </c>
      <c r="AA78" s="158">
        <f xml:space="preserve"> Solve!AA$14</f>
        <v>0</v>
      </c>
      <c r="AB78" s="158">
        <f xml:space="preserve"> Solve!AB$14</f>
        <v>0</v>
      </c>
      <c r="AC78" s="158">
        <f xml:space="preserve"> Solve!AC$14</f>
        <v>0</v>
      </c>
      <c r="AD78" s="158">
        <f xml:space="preserve"> Solve!AD$14</f>
        <v>0</v>
      </c>
      <c r="AE78" s="158">
        <f xml:space="preserve"> Solve!AE$14</f>
        <v>0</v>
      </c>
      <c r="AF78" s="158">
        <f xml:space="preserve"> Solve!AF$14</f>
        <v>0</v>
      </c>
      <c r="AG78" s="158">
        <f xml:space="preserve"> Solve!AG$14</f>
        <v>0</v>
      </c>
      <c r="AH78" s="158">
        <f xml:space="preserve"> Solve!AH$14</f>
        <v>0</v>
      </c>
      <c r="AI78" s="158">
        <f xml:space="preserve"> Solve!AI$14</f>
        <v>0</v>
      </c>
      <c r="AJ78" s="158">
        <f xml:space="preserve"> Solve!AJ$14</f>
        <v>0</v>
      </c>
      <c r="AK78" s="158">
        <f xml:space="preserve"> Solve!AK$14</f>
        <v>0</v>
      </c>
      <c r="AL78" s="158">
        <f xml:space="preserve"> Solve!AL$14</f>
        <v>38.694370914550241</v>
      </c>
      <c r="AM78" s="158">
        <f xml:space="preserve"> Solve!AM$14</f>
        <v>22.420502644136963</v>
      </c>
      <c r="AN78" s="158">
        <f xml:space="preserve"> Solve!AN$14</f>
        <v>36.864012015941988</v>
      </c>
      <c r="AO78" s="158">
        <f xml:space="preserve"> Solve!AO$14</f>
        <v>446.10551687721443</v>
      </c>
      <c r="AP78" s="158">
        <f xml:space="preserve"> Solve!AP$14</f>
        <v>528.08696587652219</v>
      </c>
      <c r="AQ78" s="158">
        <f xml:space="preserve"> Solve!AQ$14</f>
        <v>75.951298598489871</v>
      </c>
      <c r="AR78" s="158">
        <f xml:space="preserve"> Solve!AR$14</f>
        <v>89.106112894743006</v>
      </c>
      <c r="AS78" s="158">
        <f xml:space="preserve"> Solve!AS$14</f>
        <v>494.373494773282</v>
      </c>
      <c r="AT78" s="158">
        <f xml:space="preserve"> Solve!AT$14</f>
        <v>574.84654113947465</v>
      </c>
      <c r="AU78" s="158">
        <f xml:space="preserve"> Solve!AU$14</f>
        <v>123.71664071502377</v>
      </c>
      <c r="AV78" s="158">
        <f xml:space="preserve"> Solve!AV$14</f>
        <v>135.18604740481231</v>
      </c>
      <c r="AW78" s="158">
        <f xml:space="preserve"> Solve!AW$14</f>
        <v>537.57002646106787</v>
      </c>
      <c r="AX78" s="158">
        <f xml:space="preserve"> Solve!AX$14</f>
        <v>616.85865983553629</v>
      </c>
      <c r="AY78" s="158">
        <f xml:space="preserve"> Solve!AY$14</f>
        <v>167.03095405989203</v>
      </c>
      <c r="AZ78" s="158">
        <f xml:space="preserve"> Solve!AZ$14</f>
        <v>177.08415294084512</v>
      </c>
      <c r="BA78" s="158">
        <f xml:space="preserve"> Solve!BA$14</f>
        <v>576.88614319825786</v>
      </c>
      <c r="BB78" s="158">
        <f xml:space="preserve"> Solve!BB$14</f>
        <v>648.84058256704031</v>
      </c>
      <c r="BC78" s="158">
        <f xml:space="preserve"> Solve!BC$14</f>
        <v>191.9566638050899</v>
      </c>
      <c r="BD78" s="158">
        <f xml:space="preserve"> Solve!BD$14</f>
        <v>195.95747270509631</v>
      </c>
      <c r="BE78" s="158">
        <f xml:space="preserve"> Solve!BE$14</f>
        <v>589.68119592705489</v>
      </c>
      <c r="BF78" s="158">
        <f xml:space="preserve"> Solve!BF$14</f>
        <v>660.39902661313431</v>
      </c>
      <c r="BG78" s="158">
        <f xml:space="preserve"> Solve!BG$14</f>
        <v>204.95299024723542</v>
      </c>
      <c r="BH78" s="158">
        <f xml:space="preserve"> Solve!BH$14</f>
        <v>208.14000206254204</v>
      </c>
      <c r="BI78" s="158">
        <f xml:space="preserve"> Solve!BI$14</f>
        <v>599.15022122705625</v>
      </c>
      <c r="BJ78" s="158">
        <f xml:space="preserve"> Solve!BJ$14</f>
        <v>668.79879228683035</v>
      </c>
      <c r="BK78" s="158">
        <f xml:space="preserve"> Solve!BK$14</f>
        <v>214.93661200015444</v>
      </c>
      <c r="BL78" s="158">
        <f xml:space="preserve"> Solve!BL$14</f>
        <v>217.45933677627855</v>
      </c>
      <c r="BM78" s="158">
        <f xml:space="preserve"> Solve!BM$14</f>
        <v>605.90773043707884</v>
      </c>
      <c r="BN78" s="158">
        <f xml:space="preserve"> Solve!BN$14</f>
        <v>674.62362142345353</v>
      </c>
      <c r="BO78" s="158">
        <f xml:space="preserve"> Solve!BO$14</f>
        <v>222.4621043932581</v>
      </c>
      <c r="BP78" s="158">
        <f xml:space="preserve"> Solve!BP$14</f>
        <v>224.44228989480504</v>
      </c>
      <c r="BQ78" s="158">
        <f xml:space="preserve"> Solve!BQ$14</f>
        <v>610.45411426304145</v>
      </c>
      <c r="BR78" s="158">
        <f xml:space="preserve"> Solve!BR$14</f>
        <v>678.34884069535678</v>
      </c>
      <c r="BS78" s="158">
        <f xml:space="preserve"> Solve!BS$14</f>
        <v>227.98104746450224</v>
      </c>
      <c r="BT78" s="158">
        <f xml:space="preserve"> Solve!BT$14</f>
        <v>229.51782831834197</v>
      </c>
      <c r="BU78" s="158">
        <f xml:space="preserve"> Solve!BU$14</f>
        <v>613.19680918434256</v>
      </c>
      <c r="BV78" s="158">
        <f xml:space="preserve"> Solve!BV$14</f>
        <v>680.36146968504511</v>
      </c>
      <c r="BW78" s="158">
        <f xml:space="preserve"> Solve!BW$14</f>
        <v>231.86112861846618</v>
      </c>
      <c r="BX78" s="158">
        <f xml:space="preserve"> Solve!BX$14</f>
        <v>233.03522031121707</v>
      </c>
      <c r="BY78" s="158">
        <f xml:space="preserve"> Solve!BY$14</f>
        <v>614.46753757658291</v>
      </c>
      <c r="BZ78" s="158">
        <f xml:space="preserve"> Solve!BZ$14</f>
        <v>680.97659898858535</v>
      </c>
      <c r="CA78" s="158">
        <f xml:space="preserve"> Solve!CA$14</f>
        <v>234.40170181293803</v>
      </c>
      <c r="CB78" s="158">
        <f xml:space="preserve"> Solve!CB$14</f>
        <v>235.27881671607395</v>
      </c>
      <c r="CC78" s="158">
        <f xml:space="preserve"> Solve!CC$14</f>
        <v>614.53634985077247</v>
      </c>
      <c r="CD78" s="158">
        <f xml:space="preserve"> Solve!CD$14</f>
        <v>680.45073023440966</v>
      </c>
      <c r="CE78" s="158">
        <f xml:space="preserve"> Solve!CE$14</f>
        <v>235.84646056485892</v>
      </c>
      <c r="CF78" s="158">
        <f xml:space="preserve"> Solve!CF$14</f>
        <v>236.4800902962125</v>
      </c>
      <c r="CG78" s="158">
        <f xml:space="preserve"> Solve!CG$14</f>
        <v>613.62306181400106</v>
      </c>
      <c r="CH78" s="158">
        <f xml:space="preserve"> Solve!CH$14</f>
        <v>678.9926415622532</v>
      </c>
      <c r="CI78" s="158">
        <f xml:space="preserve"> Solve!CI$14</f>
        <v>236.3937601431212</v>
      </c>
      <c r="CJ78" s="158">
        <f xml:space="preserve"> Solve!CJ$14</f>
        <v>236.82744180517207</v>
      </c>
      <c r="CK78" s="158">
        <f xml:space="preserve"> Solve!CK$14</f>
        <v>611.90657042072974</v>
      </c>
      <c r="CL78" s="158">
        <f xml:space="preserve"> Solve!CL$14</f>
        <v>676.77223757290926</v>
      </c>
      <c r="CM78" s="158">
        <f xml:space="preserve"> Solve!CM$14</f>
        <v>236.20502500836699</v>
      </c>
      <c r="CN78" s="158">
        <f xml:space="preserve"> Solve!CN$14</f>
        <v>236.47418704069344</v>
      </c>
      <c r="CO78" s="158">
        <f xml:space="preserve"> Solve!CO$14</f>
        <v>609.53244145897486</v>
      </c>
      <c r="CP78" s="158">
        <f xml:space="preserve"> Solve!CP$14</f>
        <v>673.92775761586097</v>
      </c>
      <c r="CQ78" s="158">
        <f xml:space="preserve"> Solve!CQ$14</f>
        <v>235.41159667348606</v>
      </c>
      <c r="CR78" s="158">
        <f xml:space="preserve"> Solve!CR$14</f>
        <v>235.54506229806725</v>
      </c>
      <c r="CS78" s="158">
        <f xml:space="preserve"> Solve!CS$14</f>
        <v>606.61908971563378</v>
      </c>
      <c r="CT78" s="158">
        <f xml:space="preserve"> Solve!CT$14</f>
        <v>670.5716469318171</v>
      </c>
      <c r="CU78" s="158">
        <f xml:space="preserve"> Solve!CU$14</f>
        <v>234.12031127598377</v>
      </c>
      <c r="CV78" s="158">
        <f xml:space="preserve"> Solve!CV$14</f>
        <v>234.14152304947578</v>
      </c>
      <c r="CW78" s="158">
        <f xml:space="preserve"> Solve!CW$14</f>
        <v>603.26281270622667</v>
      </c>
      <c r="CX78" s="158">
        <f xml:space="preserve"> Solve!CX$14</f>
        <v>666.79533868115925</v>
      </c>
      <c r="CY78" s="158">
        <f xml:space="preserve"> Solve!CY$14</f>
        <v>232.41804249167208</v>
      </c>
      <c r="CZ78" s="158">
        <f xml:space="preserve"> Solve!CZ$14</f>
        <v>232.34605969730288</v>
      </c>
      <c r="DA78" s="158">
        <f xml:space="preserve"> Solve!DA$14</f>
        <v>599.54189062462365</v>
      </c>
      <c r="DB78" s="158">
        <f xml:space="preserve"> Solve!DB$14</f>
        <v>662.67314888108251</v>
      </c>
      <c r="DC78" s="158">
        <f xml:space="preserve"> Solve!DC$14</f>
        <v>230.37540171131934</v>
      </c>
      <c r="DD78" s="158">
        <f xml:space="preserve"> Solve!DD$14</f>
        <v>230.2257127269587</v>
      </c>
      <c r="DE78" s="158">
        <f xml:space="preserve"> Solve!DE$14</f>
        <v>595.51992572201902</v>
      </c>
      <c r="DF78" s="158">
        <f xml:space="preserve"> Solve!DF$14</f>
        <v>658.26544880022789</v>
      </c>
      <c r="DG78" s="158">
        <f xml:space="preserve"> Solve!DG$14</f>
        <v>228.04975180160915</v>
      </c>
      <c r="DH78" s="158">
        <f xml:space="preserve"> Solve!DH$14</f>
        <v>139.02699745948905</v>
      </c>
      <c r="DI78" s="158">
        <f xml:space="preserve"> Solve!DI$14</f>
        <v>0</v>
      </c>
      <c r="DJ78" s="158">
        <f xml:space="preserve"> Solve!DJ$14</f>
        <v>0</v>
      </c>
      <c r="DK78" s="158">
        <f xml:space="preserve"> Solve!DK$14</f>
        <v>0</v>
      </c>
      <c r="DL78" s="158">
        <f xml:space="preserve"> Solve!DL$14</f>
        <v>0</v>
      </c>
      <c r="DM78" s="158">
        <f xml:space="preserve"> Solve!DM$14</f>
        <v>0</v>
      </c>
      <c r="DN78" s="158">
        <f xml:space="preserve"> Solve!DN$14</f>
        <v>0</v>
      </c>
      <c r="DO78" s="158">
        <f xml:space="preserve"> Solve!DO$14</f>
        <v>0</v>
      </c>
      <c r="DP78" s="158">
        <f xml:space="preserve"> Solve!DP$14</f>
        <v>0</v>
      </c>
      <c r="DQ78" s="158">
        <f xml:space="preserve"> Solve!DQ$14</f>
        <v>0</v>
      </c>
      <c r="DR78" s="158">
        <f xml:space="preserve"> Solve!DR$14</f>
        <v>0</v>
      </c>
      <c r="DS78" s="158">
        <f xml:space="preserve"> Solve!DS$14</f>
        <v>0</v>
      </c>
      <c r="DT78" s="158">
        <f xml:space="preserve"> Solve!DT$14</f>
        <v>0</v>
      </c>
      <c r="DU78" s="158">
        <f xml:space="preserve"> Solve!DU$14</f>
        <v>0</v>
      </c>
      <c r="DV78" s="158">
        <f xml:space="preserve"> Solve!DV$14</f>
        <v>0</v>
      </c>
      <c r="DW78" s="158">
        <f xml:space="preserve"> Solve!DW$14</f>
        <v>0</v>
      </c>
      <c r="DX78" s="158">
        <f xml:space="preserve"> Solve!DX$14</f>
        <v>0</v>
      </c>
      <c r="DY78" s="158">
        <f xml:space="preserve"> Solve!DY$14</f>
        <v>0</v>
      </c>
      <c r="DZ78" s="158">
        <f xml:space="preserve"> Solve!DZ$14</f>
        <v>0</v>
      </c>
      <c r="EA78" s="158">
        <f xml:space="preserve"> Solve!EA$14</f>
        <v>0</v>
      </c>
    </row>
    <row r="79" spans="1:131" s="558" customFormat="1" outlineLevel="2" x14ac:dyDescent="0.35">
      <c r="A79" s="108"/>
      <c r="B79" s="108"/>
      <c r="C79" s="109"/>
      <c r="D79" s="110"/>
      <c r="E79" s="159" t="str">
        <f xml:space="preserve"> LEFT(E78, LEN(E78) - 4)</f>
        <v>Tax paid</v>
      </c>
      <c r="F79" s="159"/>
      <c r="G79" s="159" t="str">
        <f xml:space="preserve"> SMU</f>
        <v>$ 000s</v>
      </c>
      <c r="H79" s="159">
        <f xml:space="preserve"> SUM(J79:EA79)</f>
        <v>-29911.249712986886</v>
      </c>
      <c r="I79" s="111"/>
      <c r="J79" s="159">
        <f t="shared" ref="J79:BU79" si="120" xml:space="preserve"> -1 * J78</f>
        <v>0</v>
      </c>
      <c r="K79" s="159">
        <f t="shared" si="120"/>
        <v>0</v>
      </c>
      <c r="L79" s="159">
        <f t="shared" si="120"/>
        <v>0</v>
      </c>
      <c r="M79" s="159">
        <f t="shared" si="120"/>
        <v>0</v>
      </c>
      <c r="N79" s="159">
        <f t="shared" si="120"/>
        <v>0</v>
      </c>
      <c r="O79" s="159">
        <f t="shared" si="120"/>
        <v>0</v>
      </c>
      <c r="P79" s="159">
        <f t="shared" si="120"/>
        <v>0</v>
      </c>
      <c r="Q79" s="159">
        <f t="shared" si="120"/>
        <v>0</v>
      </c>
      <c r="R79" s="159">
        <f t="shared" si="120"/>
        <v>0</v>
      </c>
      <c r="S79" s="159">
        <f t="shared" si="120"/>
        <v>0</v>
      </c>
      <c r="T79" s="159">
        <f t="shared" si="120"/>
        <v>0</v>
      </c>
      <c r="U79" s="159">
        <f t="shared" si="120"/>
        <v>0</v>
      </c>
      <c r="V79" s="159">
        <f t="shared" si="120"/>
        <v>0</v>
      </c>
      <c r="W79" s="159">
        <f t="shared" si="120"/>
        <v>0</v>
      </c>
      <c r="X79" s="159">
        <f t="shared" si="120"/>
        <v>0</v>
      </c>
      <c r="Y79" s="159">
        <f t="shared" si="120"/>
        <v>0</v>
      </c>
      <c r="Z79" s="159">
        <f t="shared" si="120"/>
        <v>0</v>
      </c>
      <c r="AA79" s="159">
        <f t="shared" si="120"/>
        <v>0</v>
      </c>
      <c r="AB79" s="159">
        <f t="shared" si="120"/>
        <v>0</v>
      </c>
      <c r="AC79" s="159">
        <f t="shared" si="120"/>
        <v>0</v>
      </c>
      <c r="AD79" s="159">
        <f t="shared" si="120"/>
        <v>0</v>
      </c>
      <c r="AE79" s="159">
        <f t="shared" si="120"/>
        <v>0</v>
      </c>
      <c r="AF79" s="159">
        <f t="shared" si="120"/>
        <v>0</v>
      </c>
      <c r="AG79" s="159">
        <f t="shared" si="120"/>
        <v>0</v>
      </c>
      <c r="AH79" s="159">
        <f t="shared" si="120"/>
        <v>0</v>
      </c>
      <c r="AI79" s="159">
        <f t="shared" si="120"/>
        <v>0</v>
      </c>
      <c r="AJ79" s="159">
        <f t="shared" si="120"/>
        <v>0</v>
      </c>
      <c r="AK79" s="159">
        <f t="shared" si="120"/>
        <v>0</v>
      </c>
      <c r="AL79" s="159">
        <f t="shared" si="120"/>
        <v>-38.694370914550241</v>
      </c>
      <c r="AM79" s="159">
        <f t="shared" si="120"/>
        <v>-22.420502644136963</v>
      </c>
      <c r="AN79" s="159">
        <f t="shared" si="120"/>
        <v>-36.864012015941988</v>
      </c>
      <c r="AO79" s="159">
        <f t="shared" si="120"/>
        <v>-446.10551687721443</v>
      </c>
      <c r="AP79" s="159">
        <f t="shared" si="120"/>
        <v>-528.08696587652219</v>
      </c>
      <c r="AQ79" s="159">
        <f t="shared" si="120"/>
        <v>-75.951298598489871</v>
      </c>
      <c r="AR79" s="159">
        <f t="shared" si="120"/>
        <v>-89.106112894743006</v>
      </c>
      <c r="AS79" s="159">
        <f t="shared" si="120"/>
        <v>-494.373494773282</v>
      </c>
      <c r="AT79" s="159">
        <f t="shared" si="120"/>
        <v>-574.84654113947465</v>
      </c>
      <c r="AU79" s="159">
        <f t="shared" si="120"/>
        <v>-123.71664071502377</v>
      </c>
      <c r="AV79" s="159">
        <f t="shared" si="120"/>
        <v>-135.18604740481231</v>
      </c>
      <c r="AW79" s="159">
        <f t="shared" si="120"/>
        <v>-537.57002646106787</v>
      </c>
      <c r="AX79" s="159">
        <f t="shared" si="120"/>
        <v>-616.85865983553629</v>
      </c>
      <c r="AY79" s="159">
        <f t="shared" si="120"/>
        <v>-167.03095405989203</v>
      </c>
      <c r="AZ79" s="159">
        <f t="shared" si="120"/>
        <v>-177.08415294084512</v>
      </c>
      <c r="BA79" s="159">
        <f t="shared" si="120"/>
        <v>-576.88614319825786</v>
      </c>
      <c r="BB79" s="159">
        <f t="shared" si="120"/>
        <v>-648.84058256704031</v>
      </c>
      <c r="BC79" s="159">
        <f t="shared" si="120"/>
        <v>-191.9566638050899</v>
      </c>
      <c r="BD79" s="159">
        <f t="shared" si="120"/>
        <v>-195.95747270509631</v>
      </c>
      <c r="BE79" s="159">
        <f t="shared" si="120"/>
        <v>-589.68119592705489</v>
      </c>
      <c r="BF79" s="159">
        <f t="shared" si="120"/>
        <v>-660.39902661313431</v>
      </c>
      <c r="BG79" s="159">
        <f t="shared" si="120"/>
        <v>-204.95299024723542</v>
      </c>
      <c r="BH79" s="159">
        <f t="shared" si="120"/>
        <v>-208.14000206254204</v>
      </c>
      <c r="BI79" s="159">
        <f t="shared" si="120"/>
        <v>-599.15022122705625</v>
      </c>
      <c r="BJ79" s="159">
        <f t="shared" si="120"/>
        <v>-668.79879228683035</v>
      </c>
      <c r="BK79" s="159">
        <f t="shared" si="120"/>
        <v>-214.93661200015444</v>
      </c>
      <c r="BL79" s="159">
        <f t="shared" si="120"/>
        <v>-217.45933677627855</v>
      </c>
      <c r="BM79" s="159">
        <f t="shared" si="120"/>
        <v>-605.90773043707884</v>
      </c>
      <c r="BN79" s="159">
        <f t="shared" si="120"/>
        <v>-674.62362142345353</v>
      </c>
      <c r="BO79" s="159">
        <f t="shared" si="120"/>
        <v>-222.4621043932581</v>
      </c>
      <c r="BP79" s="159">
        <f t="shared" si="120"/>
        <v>-224.44228989480504</v>
      </c>
      <c r="BQ79" s="159">
        <f t="shared" si="120"/>
        <v>-610.45411426304145</v>
      </c>
      <c r="BR79" s="159">
        <f t="shared" si="120"/>
        <v>-678.34884069535678</v>
      </c>
      <c r="BS79" s="159">
        <f t="shared" si="120"/>
        <v>-227.98104746450224</v>
      </c>
      <c r="BT79" s="159">
        <f t="shared" si="120"/>
        <v>-229.51782831834197</v>
      </c>
      <c r="BU79" s="159">
        <f t="shared" si="120"/>
        <v>-613.19680918434256</v>
      </c>
      <c r="BV79" s="159">
        <f t="shared" ref="BV79:EA79" si="121" xml:space="preserve"> -1 * BV78</f>
        <v>-680.36146968504511</v>
      </c>
      <c r="BW79" s="159">
        <f t="shared" si="121"/>
        <v>-231.86112861846618</v>
      </c>
      <c r="BX79" s="159">
        <f t="shared" si="121"/>
        <v>-233.03522031121707</v>
      </c>
      <c r="BY79" s="159">
        <f t="shared" si="121"/>
        <v>-614.46753757658291</v>
      </c>
      <c r="BZ79" s="159">
        <f t="shared" si="121"/>
        <v>-680.97659898858535</v>
      </c>
      <c r="CA79" s="159">
        <f t="shared" si="121"/>
        <v>-234.40170181293803</v>
      </c>
      <c r="CB79" s="159">
        <f t="shared" si="121"/>
        <v>-235.27881671607395</v>
      </c>
      <c r="CC79" s="159">
        <f t="shared" si="121"/>
        <v>-614.53634985077247</v>
      </c>
      <c r="CD79" s="159">
        <f t="shared" si="121"/>
        <v>-680.45073023440966</v>
      </c>
      <c r="CE79" s="159">
        <f t="shared" si="121"/>
        <v>-235.84646056485892</v>
      </c>
      <c r="CF79" s="159">
        <f t="shared" si="121"/>
        <v>-236.4800902962125</v>
      </c>
      <c r="CG79" s="159">
        <f t="shared" si="121"/>
        <v>-613.62306181400106</v>
      </c>
      <c r="CH79" s="159">
        <f t="shared" si="121"/>
        <v>-678.9926415622532</v>
      </c>
      <c r="CI79" s="159">
        <f t="shared" si="121"/>
        <v>-236.3937601431212</v>
      </c>
      <c r="CJ79" s="159">
        <f t="shared" si="121"/>
        <v>-236.82744180517207</v>
      </c>
      <c r="CK79" s="159">
        <f t="shared" si="121"/>
        <v>-611.90657042072974</v>
      </c>
      <c r="CL79" s="159">
        <f t="shared" si="121"/>
        <v>-676.77223757290926</v>
      </c>
      <c r="CM79" s="159">
        <f t="shared" si="121"/>
        <v>-236.20502500836699</v>
      </c>
      <c r="CN79" s="159">
        <f t="shared" si="121"/>
        <v>-236.47418704069344</v>
      </c>
      <c r="CO79" s="159">
        <f t="shared" si="121"/>
        <v>-609.53244145897486</v>
      </c>
      <c r="CP79" s="159">
        <f t="shared" si="121"/>
        <v>-673.92775761586097</v>
      </c>
      <c r="CQ79" s="159">
        <f t="shared" si="121"/>
        <v>-235.41159667348606</v>
      </c>
      <c r="CR79" s="159">
        <f t="shared" si="121"/>
        <v>-235.54506229806725</v>
      </c>
      <c r="CS79" s="159">
        <f t="shared" si="121"/>
        <v>-606.61908971563378</v>
      </c>
      <c r="CT79" s="159">
        <f t="shared" si="121"/>
        <v>-670.5716469318171</v>
      </c>
      <c r="CU79" s="159">
        <f t="shared" si="121"/>
        <v>-234.12031127598377</v>
      </c>
      <c r="CV79" s="159">
        <f t="shared" si="121"/>
        <v>-234.14152304947578</v>
      </c>
      <c r="CW79" s="159">
        <f t="shared" si="121"/>
        <v>-603.26281270622667</v>
      </c>
      <c r="CX79" s="159">
        <f t="shared" si="121"/>
        <v>-666.79533868115925</v>
      </c>
      <c r="CY79" s="159">
        <f t="shared" si="121"/>
        <v>-232.41804249167208</v>
      </c>
      <c r="CZ79" s="159">
        <f t="shared" si="121"/>
        <v>-232.34605969730288</v>
      </c>
      <c r="DA79" s="159">
        <f t="shared" si="121"/>
        <v>-599.54189062462365</v>
      </c>
      <c r="DB79" s="159">
        <f t="shared" si="121"/>
        <v>-662.67314888108251</v>
      </c>
      <c r="DC79" s="159">
        <f t="shared" si="121"/>
        <v>-230.37540171131934</v>
      </c>
      <c r="DD79" s="159">
        <f t="shared" si="121"/>
        <v>-230.2257127269587</v>
      </c>
      <c r="DE79" s="159">
        <f t="shared" si="121"/>
        <v>-595.51992572201902</v>
      </c>
      <c r="DF79" s="159">
        <f t="shared" si="121"/>
        <v>-658.26544880022789</v>
      </c>
      <c r="DG79" s="159">
        <f t="shared" si="121"/>
        <v>-228.04975180160915</v>
      </c>
      <c r="DH79" s="159">
        <f t="shared" si="121"/>
        <v>-139.02699745948905</v>
      </c>
      <c r="DI79" s="159">
        <f t="shared" si="121"/>
        <v>0</v>
      </c>
      <c r="DJ79" s="159">
        <f t="shared" si="121"/>
        <v>0</v>
      </c>
      <c r="DK79" s="159">
        <f t="shared" si="121"/>
        <v>0</v>
      </c>
      <c r="DL79" s="159">
        <f t="shared" si="121"/>
        <v>0</v>
      </c>
      <c r="DM79" s="159">
        <f t="shared" si="121"/>
        <v>0</v>
      </c>
      <c r="DN79" s="159">
        <f t="shared" si="121"/>
        <v>0</v>
      </c>
      <c r="DO79" s="159">
        <f t="shared" si="121"/>
        <v>0</v>
      </c>
      <c r="DP79" s="159">
        <f t="shared" si="121"/>
        <v>0</v>
      </c>
      <c r="DQ79" s="159">
        <f t="shared" si="121"/>
        <v>0</v>
      </c>
      <c r="DR79" s="159">
        <f t="shared" si="121"/>
        <v>0</v>
      </c>
      <c r="DS79" s="159">
        <f t="shared" si="121"/>
        <v>0</v>
      </c>
      <c r="DT79" s="159">
        <f t="shared" si="121"/>
        <v>0</v>
      </c>
      <c r="DU79" s="159">
        <f t="shared" si="121"/>
        <v>0</v>
      </c>
      <c r="DV79" s="159">
        <f t="shared" si="121"/>
        <v>0</v>
      </c>
      <c r="DW79" s="159">
        <f t="shared" si="121"/>
        <v>0</v>
      </c>
      <c r="DX79" s="159">
        <f t="shared" si="121"/>
        <v>0</v>
      </c>
      <c r="DY79" s="159">
        <f t="shared" si="121"/>
        <v>0</v>
      </c>
      <c r="DZ79" s="159">
        <f t="shared" si="121"/>
        <v>0</v>
      </c>
      <c r="EA79" s="159">
        <f t="shared" si="121"/>
        <v>0</v>
      </c>
    </row>
    <row r="84" spans="1:1" x14ac:dyDescent="0.35">
      <c r="A84" s="8" t="s">
        <v>63</v>
      </c>
    </row>
  </sheetData>
  <conditionalFormatting sqref="J3:EA3">
    <cfRule type="cellIs" dxfId="59" priority="4" stopIfTrue="1" operator="equal">
      <formula>"Operations"</formula>
    </cfRule>
  </conditionalFormatting>
  <conditionalFormatting sqref="J3:EA3">
    <cfRule type="cellIs" dxfId="58" priority="3" operator="equal">
      <formula>"Fin Close"</formula>
    </cfRule>
  </conditionalFormatting>
  <conditionalFormatting sqref="F2:F4">
    <cfRule type="cellIs" dxfId="57" priority="1" stopIfTrue="1" operator="notEqual">
      <formula>0</formula>
    </cfRule>
    <cfRule type="cellIs" dxfId="56" priority="2" stopIfTrue="1" operator="equal">
      <formula>""</formula>
    </cfRule>
  </conditionalFormatting>
  <dataValidations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AFE4-4278-4CFD-AC69-72793C303425}">
  <sheetPr>
    <outlinePr summaryBelow="0" summaryRight="0"/>
  </sheetPr>
  <dimension ref="A1:EA26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2" sqref="F22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Solve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327</v>
      </c>
    </row>
    <row r="9" spans="1:131" s="625" customFormat="1" x14ac:dyDescent="0.35">
      <c r="A9" s="187"/>
      <c r="B9" s="187"/>
      <c r="C9" s="188"/>
      <c r="D9" s="189"/>
      <c r="E9" s="627" t="str">
        <f xml:space="preserve"> Tax!E$76</f>
        <v>Tax paid - calc</v>
      </c>
      <c r="F9" s="627">
        <f xml:space="preserve"> Tax!F$76</f>
        <v>0</v>
      </c>
      <c r="G9" s="627" t="str">
        <f xml:space="preserve"> Tax!G$76</f>
        <v>$ 000s</v>
      </c>
      <c r="H9" s="627">
        <f xml:space="preserve"> Tax!H$76</f>
        <v>29954.739912171655</v>
      </c>
      <c r="I9" s="627">
        <f xml:space="preserve"> Tax!I$76</f>
        <v>0</v>
      </c>
      <c r="J9" s="627">
        <f xml:space="preserve"> Tax!J$76</f>
        <v>0</v>
      </c>
      <c r="K9" s="627">
        <f xml:space="preserve"> Tax!K$76</f>
        <v>0</v>
      </c>
      <c r="L9" s="627">
        <f xml:space="preserve"> Tax!L$76</f>
        <v>0</v>
      </c>
      <c r="M9" s="627">
        <f xml:space="preserve"> Tax!M$76</f>
        <v>0</v>
      </c>
      <c r="N9" s="627">
        <f xml:space="preserve"> Tax!N$76</f>
        <v>0</v>
      </c>
      <c r="O9" s="627">
        <f xml:space="preserve"> Tax!O$76</f>
        <v>0</v>
      </c>
      <c r="P9" s="627">
        <f xml:space="preserve"> Tax!P$76</f>
        <v>0</v>
      </c>
      <c r="Q9" s="627">
        <f xml:space="preserve"> Tax!Q$76</f>
        <v>0</v>
      </c>
      <c r="R9" s="627">
        <f xml:space="preserve"> Tax!R$76</f>
        <v>0</v>
      </c>
      <c r="S9" s="627">
        <f xml:space="preserve"> Tax!S$76</f>
        <v>0</v>
      </c>
      <c r="T9" s="627">
        <f xml:space="preserve"> Tax!T$76</f>
        <v>0</v>
      </c>
      <c r="U9" s="627">
        <f xml:space="preserve"> Tax!U$76</f>
        <v>0</v>
      </c>
      <c r="V9" s="627">
        <f xml:space="preserve"> Tax!V$76</f>
        <v>0</v>
      </c>
      <c r="W9" s="627">
        <f xml:space="preserve"> Tax!W$76</f>
        <v>0</v>
      </c>
      <c r="X9" s="627">
        <f xml:space="preserve"> Tax!X$76</f>
        <v>0</v>
      </c>
      <c r="Y9" s="627">
        <f xml:space="preserve"> Tax!Y$76</f>
        <v>0</v>
      </c>
      <c r="Z9" s="627">
        <f xml:space="preserve"> Tax!Z$76</f>
        <v>0</v>
      </c>
      <c r="AA9" s="627">
        <f xml:space="preserve"> Tax!AA$76</f>
        <v>0</v>
      </c>
      <c r="AB9" s="627">
        <f xml:space="preserve"> Tax!AB$76</f>
        <v>0</v>
      </c>
      <c r="AC9" s="627">
        <f xml:space="preserve"> Tax!AC$76</f>
        <v>0</v>
      </c>
      <c r="AD9" s="627">
        <f xml:space="preserve"> Tax!AD$76</f>
        <v>0</v>
      </c>
      <c r="AE9" s="627">
        <f xml:space="preserve"> Tax!AE$76</f>
        <v>0</v>
      </c>
      <c r="AF9" s="627">
        <f xml:space="preserve"> Tax!AF$76</f>
        <v>0</v>
      </c>
      <c r="AG9" s="627">
        <f xml:space="preserve"> Tax!AG$76</f>
        <v>0</v>
      </c>
      <c r="AH9" s="627">
        <f xml:space="preserve"> Tax!AH$76</f>
        <v>0</v>
      </c>
      <c r="AI9" s="627">
        <f xml:space="preserve"> Tax!AI$76</f>
        <v>0</v>
      </c>
      <c r="AJ9" s="627">
        <f xml:space="preserve"> Tax!AJ$76</f>
        <v>0</v>
      </c>
      <c r="AK9" s="627">
        <f xml:space="preserve"> Tax!AK$76</f>
        <v>0</v>
      </c>
      <c r="AL9" s="627">
        <f xml:space="preserve"> Tax!AL$76</f>
        <v>28.724633935671044</v>
      </c>
      <c r="AM9" s="627">
        <f xml:space="preserve"> Tax!AM$76</f>
        <v>28.722292953995879</v>
      </c>
      <c r="AN9" s="627">
        <f xml:space="preserve"> Tax!AN$76</f>
        <v>43.153645878447158</v>
      </c>
      <c r="AO9" s="627">
        <f xml:space="preserve"> Tax!AO$76</f>
        <v>452.42603149893972</v>
      </c>
      <c r="AP9" s="627">
        <f xml:space="preserve"> Tax!AP$76</f>
        <v>533.78458765363223</v>
      </c>
      <c r="AQ9" s="627">
        <f xml:space="preserve"> Tax!AQ$76</f>
        <v>80.80197620065708</v>
      </c>
      <c r="AR9" s="627">
        <f xml:space="preserve"> Tax!AR$76</f>
        <v>93.792646977200917</v>
      </c>
      <c r="AS9" s="627">
        <f xml:space="preserve"> Tax!AS$76</f>
        <v>499.02724485934118</v>
      </c>
      <c r="AT9" s="627">
        <f xml:space="preserve"> Tax!AT$76</f>
        <v>578.74812803924385</v>
      </c>
      <c r="AU9" s="627">
        <f xml:space="preserve"> Tax!AU$76</f>
        <v>126.66101575908628</v>
      </c>
      <c r="AV9" s="627">
        <f xml:space="preserve"> Tax!AV$76</f>
        <v>137.89645496632028</v>
      </c>
      <c r="AW9" s="627">
        <f xml:space="preserve"> Tax!AW$76</f>
        <v>540.11508192720612</v>
      </c>
      <c r="AX9" s="627">
        <f xml:space="preserve"> Tax!AX$76</f>
        <v>618.51962169654246</v>
      </c>
      <c r="AY9" s="627">
        <f xml:space="preserve"> Tax!AY$76</f>
        <v>167.62601868151941</v>
      </c>
      <c r="AZ9" s="627">
        <f xml:space="preserve"> Tax!AZ$76</f>
        <v>177.38611530849735</v>
      </c>
      <c r="BA9" s="627">
        <f xml:space="preserve"> Tax!BA$76</f>
        <v>576.88614319825808</v>
      </c>
      <c r="BB9" s="627">
        <f xml:space="preserve"> Tax!BB$76</f>
        <v>648.84058256704043</v>
      </c>
      <c r="BC9" s="627">
        <f xml:space="preserve"> Tax!BC$76</f>
        <v>191.9566638050899</v>
      </c>
      <c r="BD9" s="627">
        <f xml:space="preserve"> Tax!BD$76</f>
        <v>195.95747270509631</v>
      </c>
      <c r="BE9" s="627">
        <f xml:space="preserve"> Tax!BE$76</f>
        <v>589.68119592705466</v>
      </c>
      <c r="BF9" s="627">
        <f xml:space="preserve"> Tax!BF$76</f>
        <v>660.39902661313431</v>
      </c>
      <c r="BG9" s="627">
        <f xml:space="preserve"> Tax!BG$76</f>
        <v>204.95299024723542</v>
      </c>
      <c r="BH9" s="627">
        <f xml:space="preserve"> Tax!BH$76</f>
        <v>208.14000206254204</v>
      </c>
      <c r="BI9" s="627">
        <f xml:space="preserve"> Tax!BI$76</f>
        <v>599.15022122705625</v>
      </c>
      <c r="BJ9" s="627">
        <f xml:space="preserve"> Tax!BJ$76</f>
        <v>668.79879228683023</v>
      </c>
      <c r="BK9" s="627">
        <f xml:space="preserve"> Tax!BK$76</f>
        <v>214.93661200015447</v>
      </c>
      <c r="BL9" s="627">
        <f xml:space="preserve"> Tax!BL$76</f>
        <v>217.4593367762786</v>
      </c>
      <c r="BM9" s="627">
        <f xml:space="preserve"> Tax!BM$76</f>
        <v>605.90773043707861</v>
      </c>
      <c r="BN9" s="627">
        <f xml:space="preserve"> Tax!BN$76</f>
        <v>674.62362142345364</v>
      </c>
      <c r="BO9" s="627">
        <f xml:space="preserve"> Tax!BO$76</f>
        <v>222.4621043932581</v>
      </c>
      <c r="BP9" s="627">
        <f xml:space="preserve"> Tax!BP$76</f>
        <v>224.44228989480504</v>
      </c>
      <c r="BQ9" s="627">
        <f xml:space="preserve"> Tax!BQ$76</f>
        <v>610.45411426304167</v>
      </c>
      <c r="BR9" s="627">
        <f xml:space="preserve"> Tax!BR$76</f>
        <v>678.34884069535678</v>
      </c>
      <c r="BS9" s="627">
        <f xml:space="preserve"> Tax!BS$76</f>
        <v>227.98104746450224</v>
      </c>
      <c r="BT9" s="627">
        <f xml:space="preserve"> Tax!BT$76</f>
        <v>229.517828318342</v>
      </c>
      <c r="BU9" s="627">
        <f xml:space="preserve"> Tax!BU$76</f>
        <v>613.19680918434267</v>
      </c>
      <c r="BV9" s="627">
        <f xml:space="preserve"> Tax!BV$76</f>
        <v>680.36146968504522</v>
      </c>
      <c r="BW9" s="627">
        <f xml:space="preserve"> Tax!BW$76</f>
        <v>231.86112861846618</v>
      </c>
      <c r="BX9" s="627">
        <f xml:space="preserve"> Tax!BX$76</f>
        <v>233.03522031121707</v>
      </c>
      <c r="BY9" s="627">
        <f xml:space="preserve"> Tax!BY$76</f>
        <v>614.46753757658291</v>
      </c>
      <c r="BZ9" s="627">
        <f xml:space="preserve"> Tax!BZ$76</f>
        <v>680.97659898858535</v>
      </c>
      <c r="CA9" s="627">
        <f xml:space="preserve"> Tax!CA$76</f>
        <v>234.40170181293797</v>
      </c>
      <c r="CB9" s="627">
        <f xml:space="preserve"> Tax!CB$76</f>
        <v>235.27881671607392</v>
      </c>
      <c r="CC9" s="627">
        <f xml:space="preserve"> Tax!CC$76</f>
        <v>614.53634985077235</v>
      </c>
      <c r="CD9" s="627">
        <f xml:space="preserve"> Tax!CD$76</f>
        <v>680.45073023440966</v>
      </c>
      <c r="CE9" s="627">
        <f xml:space="preserve"> Tax!CE$76</f>
        <v>235.84646056485892</v>
      </c>
      <c r="CF9" s="627">
        <f xml:space="preserve"> Tax!CF$76</f>
        <v>236.48009029621252</v>
      </c>
      <c r="CG9" s="627">
        <f xml:space="preserve"> Tax!CG$76</f>
        <v>613.62306181400106</v>
      </c>
      <c r="CH9" s="627">
        <f xml:space="preserve"> Tax!CH$76</f>
        <v>678.9926415622532</v>
      </c>
      <c r="CI9" s="627">
        <f xml:space="preserve"> Tax!CI$76</f>
        <v>236.3937601431212</v>
      </c>
      <c r="CJ9" s="627">
        <f xml:space="preserve"> Tax!CJ$76</f>
        <v>236.82744180517207</v>
      </c>
      <c r="CK9" s="627">
        <f xml:space="preserve"> Tax!CK$76</f>
        <v>611.90657042072974</v>
      </c>
      <c r="CL9" s="627">
        <f xml:space="preserve"> Tax!CL$76</f>
        <v>676.77223757290938</v>
      </c>
      <c r="CM9" s="627">
        <f xml:space="preserve"> Tax!CM$76</f>
        <v>236.20502500836699</v>
      </c>
      <c r="CN9" s="627">
        <f xml:space="preserve"> Tax!CN$76</f>
        <v>236.47418704069349</v>
      </c>
      <c r="CO9" s="627">
        <f xml:space="preserve"> Tax!CO$76</f>
        <v>609.53244145897509</v>
      </c>
      <c r="CP9" s="627">
        <f xml:space="preserve"> Tax!CP$76</f>
        <v>673.92775761586086</v>
      </c>
      <c r="CQ9" s="627">
        <f xml:space="preserve"> Tax!CQ$76</f>
        <v>235.41159667348597</v>
      </c>
      <c r="CR9" s="627">
        <f xml:space="preserve"> Tax!CR$76</f>
        <v>235.54506229806719</v>
      </c>
      <c r="CS9" s="627">
        <f xml:space="preserve"> Tax!CS$76</f>
        <v>606.61908971563366</v>
      </c>
      <c r="CT9" s="627">
        <f xml:space="preserve"> Tax!CT$76</f>
        <v>670.5716469318171</v>
      </c>
      <c r="CU9" s="627">
        <f xml:space="preserve"> Tax!CU$76</f>
        <v>234.12031127598377</v>
      </c>
      <c r="CV9" s="627">
        <f xml:space="preserve"> Tax!CV$76</f>
        <v>234.14152304947578</v>
      </c>
      <c r="CW9" s="627">
        <f xml:space="preserve"> Tax!CW$76</f>
        <v>603.26281270622667</v>
      </c>
      <c r="CX9" s="627">
        <f xml:space="preserve"> Tax!CX$76</f>
        <v>666.79533868115925</v>
      </c>
      <c r="CY9" s="627">
        <f xml:space="preserve"> Tax!CY$76</f>
        <v>232.41804249167211</v>
      </c>
      <c r="CZ9" s="627">
        <f xml:space="preserve"> Tax!CZ$76</f>
        <v>232.34605969730291</v>
      </c>
      <c r="DA9" s="627">
        <f xml:space="preserve"> Tax!DA$76</f>
        <v>599.54189062462365</v>
      </c>
      <c r="DB9" s="627">
        <f xml:space="preserve"> Tax!DB$76</f>
        <v>662.67314888108251</v>
      </c>
      <c r="DC9" s="627">
        <f xml:space="preserve"> Tax!DC$76</f>
        <v>230.37540171131934</v>
      </c>
      <c r="DD9" s="627">
        <f xml:space="preserve"> Tax!DD$76</f>
        <v>230.2257127269587</v>
      </c>
      <c r="DE9" s="627">
        <f xml:space="preserve"> Tax!DE$76</f>
        <v>595.51992572201902</v>
      </c>
      <c r="DF9" s="627">
        <f xml:space="preserve"> Tax!DF$76</f>
        <v>658.26544880022789</v>
      </c>
      <c r="DG9" s="627">
        <f xml:space="preserve"> Tax!DG$76</f>
        <v>228.04975180160915</v>
      </c>
      <c r="DH9" s="627">
        <f xml:space="preserve"> Tax!DH$76</f>
        <v>139.02699745948908</v>
      </c>
      <c r="DI9" s="627">
        <f xml:space="preserve"> Tax!DI$76</f>
        <v>0</v>
      </c>
      <c r="DJ9" s="627">
        <f xml:space="preserve"> Tax!DJ$76</f>
        <v>0</v>
      </c>
      <c r="DK9" s="627">
        <f xml:space="preserve"> Tax!DK$76</f>
        <v>0</v>
      </c>
      <c r="DL9" s="627">
        <f xml:space="preserve"> Tax!DL$76</f>
        <v>0</v>
      </c>
      <c r="DM9" s="627">
        <f xml:space="preserve"> Tax!DM$76</f>
        <v>0</v>
      </c>
      <c r="DN9" s="627">
        <f xml:space="preserve"> Tax!DN$76</f>
        <v>0</v>
      </c>
      <c r="DO9" s="627">
        <f xml:space="preserve"> Tax!DO$76</f>
        <v>0</v>
      </c>
      <c r="DP9" s="627">
        <f xml:space="preserve"> Tax!DP$76</f>
        <v>0</v>
      </c>
      <c r="DQ9" s="627">
        <f xml:space="preserve"> Tax!DQ$76</f>
        <v>0</v>
      </c>
      <c r="DR9" s="627">
        <f xml:space="preserve"> Tax!DR$76</f>
        <v>0</v>
      </c>
      <c r="DS9" s="627">
        <f xml:space="preserve"> Tax!DS$76</f>
        <v>0</v>
      </c>
      <c r="DT9" s="627">
        <f xml:space="preserve"> Tax!DT$76</f>
        <v>0</v>
      </c>
      <c r="DU9" s="627">
        <f xml:space="preserve"> Tax!DU$76</f>
        <v>0</v>
      </c>
      <c r="DV9" s="627">
        <f xml:space="preserve"> Tax!DV$76</f>
        <v>0</v>
      </c>
      <c r="DW9" s="627">
        <f xml:space="preserve"> Tax!DW$76</f>
        <v>0</v>
      </c>
      <c r="DX9" s="627">
        <f xml:space="preserve"> Tax!DX$76</f>
        <v>0</v>
      </c>
      <c r="DY9" s="627">
        <f xml:space="preserve"> Tax!DY$76</f>
        <v>0</v>
      </c>
      <c r="DZ9" s="627">
        <f xml:space="preserve"> Tax!DZ$76</f>
        <v>0</v>
      </c>
      <c r="EA9" s="627">
        <f xml:space="preserve"> Tax!EA$76</f>
        <v>0</v>
      </c>
    </row>
    <row r="10" spans="1:131" s="574" customFormat="1" x14ac:dyDescent="0.35">
      <c r="A10" s="8"/>
      <c r="B10" s="8"/>
      <c r="C10" s="13"/>
      <c r="D10" s="34"/>
      <c r="E10" s="185"/>
      <c r="F10" s="185"/>
      <c r="G10" s="185"/>
      <c r="H10" s="185"/>
      <c r="I10" s="26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</row>
    <row r="11" spans="1:131" s="626" customFormat="1" x14ac:dyDescent="0.35">
      <c r="A11" s="192"/>
      <c r="B11" s="192"/>
      <c r="C11" s="193"/>
      <c r="D11" s="194"/>
      <c r="E11" s="195"/>
      <c r="F11" s="195"/>
      <c r="G11" s="195"/>
      <c r="H11" s="195"/>
      <c r="I11" s="196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</row>
    <row r="13" spans="1:131" x14ac:dyDescent="0.35">
      <c r="A13" s="8" t="s">
        <v>328</v>
      </c>
    </row>
    <row r="14" spans="1:131" s="634" customFormat="1" x14ac:dyDescent="0.35">
      <c r="A14" s="628"/>
      <c r="B14" s="628"/>
      <c r="C14" s="629"/>
      <c r="D14" s="630"/>
      <c r="E14" s="631" t="s">
        <v>333</v>
      </c>
      <c r="F14" s="631"/>
      <c r="G14" s="631" t="str">
        <f xml:space="preserve"> SMU</f>
        <v>$ 000s</v>
      </c>
      <c r="H14" s="631">
        <f xml:space="preserve"> SUM(J14:EA14)</f>
        <v>29911.249712986886</v>
      </c>
      <c r="I14" s="632"/>
      <c r="J14" s="633">
        <v>0</v>
      </c>
      <c r="K14" s="633">
        <v>0</v>
      </c>
      <c r="L14" s="633">
        <v>0</v>
      </c>
      <c r="M14" s="633">
        <v>0</v>
      </c>
      <c r="N14" s="633">
        <v>0</v>
      </c>
      <c r="O14" s="633">
        <v>0</v>
      </c>
      <c r="P14" s="633">
        <v>0</v>
      </c>
      <c r="Q14" s="633">
        <v>0</v>
      </c>
      <c r="R14" s="633">
        <v>0</v>
      </c>
      <c r="S14" s="633">
        <v>0</v>
      </c>
      <c r="T14" s="633">
        <v>0</v>
      </c>
      <c r="U14" s="633">
        <v>0</v>
      </c>
      <c r="V14" s="633">
        <v>0</v>
      </c>
      <c r="W14" s="633">
        <v>0</v>
      </c>
      <c r="X14" s="633">
        <v>0</v>
      </c>
      <c r="Y14" s="633">
        <v>0</v>
      </c>
      <c r="Z14" s="633">
        <v>0</v>
      </c>
      <c r="AA14" s="633">
        <v>0</v>
      </c>
      <c r="AB14" s="633">
        <v>0</v>
      </c>
      <c r="AC14" s="633">
        <v>0</v>
      </c>
      <c r="AD14" s="633">
        <v>0</v>
      </c>
      <c r="AE14" s="633">
        <v>0</v>
      </c>
      <c r="AF14" s="633">
        <v>0</v>
      </c>
      <c r="AG14" s="633">
        <v>0</v>
      </c>
      <c r="AH14" s="633">
        <v>0</v>
      </c>
      <c r="AI14" s="633">
        <v>0</v>
      </c>
      <c r="AJ14" s="633">
        <v>0</v>
      </c>
      <c r="AK14" s="633">
        <v>0</v>
      </c>
      <c r="AL14" s="633">
        <v>38.694370914550241</v>
      </c>
      <c r="AM14" s="633">
        <v>22.420502644136963</v>
      </c>
      <c r="AN14" s="633">
        <v>36.864012015941988</v>
      </c>
      <c r="AO14" s="633">
        <v>446.10551687721443</v>
      </c>
      <c r="AP14" s="633">
        <v>528.08696587652219</v>
      </c>
      <c r="AQ14" s="633">
        <v>75.951298598489871</v>
      </c>
      <c r="AR14" s="633">
        <v>89.106112894743006</v>
      </c>
      <c r="AS14" s="633">
        <v>494.373494773282</v>
      </c>
      <c r="AT14" s="633">
        <v>574.84654113947465</v>
      </c>
      <c r="AU14" s="633">
        <v>123.71664071502377</v>
      </c>
      <c r="AV14" s="633">
        <v>135.18604740481231</v>
      </c>
      <c r="AW14" s="633">
        <v>537.57002646106787</v>
      </c>
      <c r="AX14" s="633">
        <v>616.85865983553629</v>
      </c>
      <c r="AY14" s="633">
        <v>167.03095405989203</v>
      </c>
      <c r="AZ14" s="633">
        <v>177.08415294084512</v>
      </c>
      <c r="BA14" s="633">
        <v>576.88614319825786</v>
      </c>
      <c r="BB14" s="633">
        <v>648.84058256704031</v>
      </c>
      <c r="BC14" s="633">
        <v>191.9566638050899</v>
      </c>
      <c r="BD14" s="633">
        <v>195.95747270509631</v>
      </c>
      <c r="BE14" s="633">
        <v>589.68119592705489</v>
      </c>
      <c r="BF14" s="633">
        <v>660.39902661313431</v>
      </c>
      <c r="BG14" s="633">
        <v>204.95299024723542</v>
      </c>
      <c r="BH14" s="633">
        <v>208.14000206254204</v>
      </c>
      <c r="BI14" s="633">
        <v>599.15022122705625</v>
      </c>
      <c r="BJ14" s="633">
        <v>668.79879228683035</v>
      </c>
      <c r="BK14" s="633">
        <v>214.93661200015444</v>
      </c>
      <c r="BL14" s="633">
        <v>217.45933677627855</v>
      </c>
      <c r="BM14" s="633">
        <v>605.90773043707884</v>
      </c>
      <c r="BN14" s="633">
        <v>674.62362142345353</v>
      </c>
      <c r="BO14" s="633">
        <v>222.4621043932581</v>
      </c>
      <c r="BP14" s="633">
        <v>224.44228989480504</v>
      </c>
      <c r="BQ14" s="633">
        <v>610.45411426304145</v>
      </c>
      <c r="BR14" s="633">
        <v>678.34884069535678</v>
      </c>
      <c r="BS14" s="633">
        <v>227.98104746450224</v>
      </c>
      <c r="BT14" s="633">
        <v>229.51782831834197</v>
      </c>
      <c r="BU14" s="633">
        <v>613.19680918434256</v>
      </c>
      <c r="BV14" s="633">
        <v>680.36146968504511</v>
      </c>
      <c r="BW14" s="633">
        <v>231.86112861846618</v>
      </c>
      <c r="BX14" s="633">
        <v>233.03522031121707</v>
      </c>
      <c r="BY14" s="633">
        <v>614.46753757658291</v>
      </c>
      <c r="BZ14" s="633">
        <v>680.97659898858535</v>
      </c>
      <c r="CA14" s="633">
        <v>234.40170181293803</v>
      </c>
      <c r="CB14" s="633">
        <v>235.27881671607395</v>
      </c>
      <c r="CC14" s="633">
        <v>614.53634985077247</v>
      </c>
      <c r="CD14" s="633">
        <v>680.45073023440966</v>
      </c>
      <c r="CE14" s="633">
        <v>235.84646056485892</v>
      </c>
      <c r="CF14" s="633">
        <v>236.4800902962125</v>
      </c>
      <c r="CG14" s="633">
        <v>613.62306181400106</v>
      </c>
      <c r="CH14" s="633">
        <v>678.9926415622532</v>
      </c>
      <c r="CI14" s="633">
        <v>236.3937601431212</v>
      </c>
      <c r="CJ14" s="633">
        <v>236.82744180517207</v>
      </c>
      <c r="CK14" s="633">
        <v>611.90657042072974</v>
      </c>
      <c r="CL14" s="633">
        <v>676.77223757290926</v>
      </c>
      <c r="CM14" s="633">
        <v>236.20502500836699</v>
      </c>
      <c r="CN14" s="633">
        <v>236.47418704069344</v>
      </c>
      <c r="CO14" s="633">
        <v>609.53244145897486</v>
      </c>
      <c r="CP14" s="633">
        <v>673.92775761586097</v>
      </c>
      <c r="CQ14" s="633">
        <v>235.41159667348606</v>
      </c>
      <c r="CR14" s="633">
        <v>235.54506229806725</v>
      </c>
      <c r="CS14" s="633">
        <v>606.61908971563378</v>
      </c>
      <c r="CT14" s="633">
        <v>670.5716469318171</v>
      </c>
      <c r="CU14" s="633">
        <v>234.12031127598377</v>
      </c>
      <c r="CV14" s="633">
        <v>234.14152304947578</v>
      </c>
      <c r="CW14" s="633">
        <v>603.26281270622667</v>
      </c>
      <c r="CX14" s="633">
        <v>666.79533868115925</v>
      </c>
      <c r="CY14" s="633">
        <v>232.41804249167208</v>
      </c>
      <c r="CZ14" s="633">
        <v>232.34605969730288</v>
      </c>
      <c r="DA14" s="633">
        <v>599.54189062462365</v>
      </c>
      <c r="DB14" s="633">
        <v>662.67314888108251</v>
      </c>
      <c r="DC14" s="633">
        <v>230.37540171131934</v>
      </c>
      <c r="DD14" s="633">
        <v>230.2257127269587</v>
      </c>
      <c r="DE14" s="633">
        <v>595.51992572201902</v>
      </c>
      <c r="DF14" s="633">
        <v>658.26544880022789</v>
      </c>
      <c r="DG14" s="633">
        <v>228.04975180160915</v>
      </c>
      <c r="DH14" s="633">
        <v>139.02699745948905</v>
      </c>
      <c r="DI14" s="633">
        <v>0</v>
      </c>
      <c r="DJ14" s="633">
        <v>0</v>
      </c>
      <c r="DK14" s="633">
        <v>0</v>
      </c>
      <c r="DL14" s="633">
        <v>0</v>
      </c>
      <c r="DM14" s="633">
        <v>0</v>
      </c>
      <c r="DN14" s="633">
        <v>0</v>
      </c>
      <c r="DO14" s="633">
        <v>0</v>
      </c>
      <c r="DP14" s="633">
        <v>0</v>
      </c>
      <c r="DQ14" s="633">
        <v>0</v>
      </c>
      <c r="DR14" s="633">
        <v>0</v>
      </c>
      <c r="DS14" s="633">
        <v>0</v>
      </c>
      <c r="DT14" s="633">
        <v>0</v>
      </c>
      <c r="DU14" s="633">
        <v>0</v>
      </c>
      <c r="DV14" s="633">
        <v>0</v>
      </c>
      <c r="DW14" s="633">
        <v>0</v>
      </c>
      <c r="DX14" s="633">
        <v>0</v>
      </c>
      <c r="DY14" s="633">
        <v>0</v>
      </c>
      <c r="DZ14" s="633">
        <v>0</v>
      </c>
      <c r="EA14" s="633">
        <v>0</v>
      </c>
    </row>
    <row r="15" spans="1:131" s="574" customFormat="1" x14ac:dyDescent="0.35">
      <c r="A15" s="8"/>
      <c r="B15" s="8"/>
      <c r="C15" s="13"/>
      <c r="D15" s="34"/>
      <c r="E15" s="185"/>
      <c r="F15" s="185"/>
      <c r="G15" s="185"/>
      <c r="H15" s="185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s="626" customFormat="1" x14ac:dyDescent="0.35">
      <c r="A16" s="192"/>
      <c r="B16" s="192"/>
      <c r="C16" s="193"/>
      <c r="D16" s="194"/>
      <c r="E16" s="195"/>
      <c r="F16" s="195"/>
      <c r="G16" s="195"/>
      <c r="H16" s="195"/>
      <c r="I16" s="196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</row>
    <row r="18" spans="1:131" x14ac:dyDescent="0.35">
      <c r="A18" s="8" t="s">
        <v>329</v>
      </c>
    </row>
    <row r="19" spans="1:131" s="625" customFormat="1" x14ac:dyDescent="0.35">
      <c r="A19" s="187"/>
      <c r="B19" s="187"/>
      <c r="C19" s="188"/>
      <c r="D19" s="189"/>
      <c r="E19" s="190" t="s">
        <v>331</v>
      </c>
      <c r="F19" s="190">
        <f xml:space="preserve"> IF(MAX(J19:EA19) &gt; CHK_TOL, 1, 0)</f>
        <v>1</v>
      </c>
      <c r="G19" s="190" t="s">
        <v>20</v>
      </c>
      <c r="H19" s="190">
        <f xml:space="preserve"> SUM(J19:EA19)</f>
        <v>63.42967314252931</v>
      </c>
      <c r="I19" s="191"/>
      <c r="J19" s="190">
        <f t="shared" ref="J19:AO19" si="0" xml:space="preserve"> ABS(J9 - J14)</f>
        <v>0</v>
      </c>
      <c r="K19" s="190">
        <f t="shared" si="0"/>
        <v>0</v>
      </c>
      <c r="L19" s="190">
        <f t="shared" si="0"/>
        <v>0</v>
      </c>
      <c r="M19" s="190">
        <f t="shared" si="0"/>
        <v>0</v>
      </c>
      <c r="N19" s="190">
        <f t="shared" si="0"/>
        <v>0</v>
      </c>
      <c r="O19" s="190">
        <f t="shared" si="0"/>
        <v>0</v>
      </c>
      <c r="P19" s="190">
        <f t="shared" si="0"/>
        <v>0</v>
      </c>
      <c r="Q19" s="190">
        <f t="shared" si="0"/>
        <v>0</v>
      </c>
      <c r="R19" s="190">
        <f t="shared" si="0"/>
        <v>0</v>
      </c>
      <c r="S19" s="190">
        <f t="shared" si="0"/>
        <v>0</v>
      </c>
      <c r="T19" s="190">
        <f t="shared" si="0"/>
        <v>0</v>
      </c>
      <c r="U19" s="190">
        <f t="shared" si="0"/>
        <v>0</v>
      </c>
      <c r="V19" s="190">
        <f t="shared" si="0"/>
        <v>0</v>
      </c>
      <c r="W19" s="190">
        <f t="shared" si="0"/>
        <v>0</v>
      </c>
      <c r="X19" s="190">
        <f t="shared" si="0"/>
        <v>0</v>
      </c>
      <c r="Y19" s="190">
        <f t="shared" si="0"/>
        <v>0</v>
      </c>
      <c r="Z19" s="190">
        <f t="shared" si="0"/>
        <v>0</v>
      </c>
      <c r="AA19" s="190">
        <f t="shared" si="0"/>
        <v>0</v>
      </c>
      <c r="AB19" s="190">
        <f t="shared" si="0"/>
        <v>0</v>
      </c>
      <c r="AC19" s="190">
        <f t="shared" si="0"/>
        <v>0</v>
      </c>
      <c r="AD19" s="190">
        <f t="shared" si="0"/>
        <v>0</v>
      </c>
      <c r="AE19" s="190">
        <f t="shared" si="0"/>
        <v>0</v>
      </c>
      <c r="AF19" s="190">
        <f t="shared" si="0"/>
        <v>0</v>
      </c>
      <c r="AG19" s="190">
        <f t="shared" si="0"/>
        <v>0</v>
      </c>
      <c r="AH19" s="190">
        <f t="shared" si="0"/>
        <v>0</v>
      </c>
      <c r="AI19" s="190">
        <f t="shared" si="0"/>
        <v>0</v>
      </c>
      <c r="AJ19" s="190">
        <f t="shared" si="0"/>
        <v>0</v>
      </c>
      <c r="AK19" s="190">
        <f t="shared" si="0"/>
        <v>0</v>
      </c>
      <c r="AL19" s="190">
        <f t="shared" si="0"/>
        <v>9.9697369788791974</v>
      </c>
      <c r="AM19" s="190">
        <f t="shared" si="0"/>
        <v>6.3017903098589159</v>
      </c>
      <c r="AN19" s="190">
        <f t="shared" si="0"/>
        <v>6.2896338625051698</v>
      </c>
      <c r="AO19" s="190">
        <f t="shared" si="0"/>
        <v>6.3205146217252945</v>
      </c>
      <c r="AP19" s="190">
        <f t="shared" ref="AP19:BU19" si="1" xml:space="preserve"> ABS(AP9 - AP14)</f>
        <v>5.6976217771100437</v>
      </c>
      <c r="AQ19" s="190">
        <f t="shared" si="1"/>
        <v>4.8506776021672096</v>
      </c>
      <c r="AR19" s="190">
        <f t="shared" si="1"/>
        <v>4.6865340824579107</v>
      </c>
      <c r="AS19" s="190">
        <f t="shared" si="1"/>
        <v>4.6537500860591763</v>
      </c>
      <c r="AT19" s="190">
        <f t="shared" si="1"/>
        <v>3.9015868997691996</v>
      </c>
      <c r="AU19" s="190">
        <f t="shared" si="1"/>
        <v>2.9443750440625109</v>
      </c>
      <c r="AV19" s="190">
        <f t="shared" si="1"/>
        <v>2.7104075615079637</v>
      </c>
      <c r="AW19" s="190">
        <f t="shared" si="1"/>
        <v>2.5450554661382512</v>
      </c>
      <c r="AX19" s="190">
        <f t="shared" si="1"/>
        <v>1.6609618610061716</v>
      </c>
      <c r="AY19" s="190">
        <f t="shared" si="1"/>
        <v>0.59506462162738671</v>
      </c>
      <c r="AZ19" s="190">
        <f t="shared" si="1"/>
        <v>0.30196236765223716</v>
      </c>
      <c r="BA19" s="190">
        <f t="shared" si="1"/>
        <v>2.2737367544323206E-13</v>
      </c>
      <c r="BB19" s="190">
        <f t="shared" si="1"/>
        <v>1.1368683772161603E-13</v>
      </c>
      <c r="BC19" s="190">
        <f t="shared" si="1"/>
        <v>0</v>
      </c>
      <c r="BD19" s="190">
        <f t="shared" si="1"/>
        <v>0</v>
      </c>
      <c r="BE19" s="190">
        <f t="shared" si="1"/>
        <v>2.2737367544323206E-13</v>
      </c>
      <c r="BF19" s="190">
        <f t="shared" si="1"/>
        <v>0</v>
      </c>
      <c r="BG19" s="190">
        <f t="shared" si="1"/>
        <v>0</v>
      </c>
      <c r="BH19" s="190">
        <f t="shared" si="1"/>
        <v>0</v>
      </c>
      <c r="BI19" s="190">
        <f t="shared" si="1"/>
        <v>0</v>
      </c>
      <c r="BJ19" s="190">
        <f t="shared" si="1"/>
        <v>1.1368683772161603E-13</v>
      </c>
      <c r="BK19" s="190">
        <f t="shared" si="1"/>
        <v>2.8421709430404007E-14</v>
      </c>
      <c r="BL19" s="190">
        <f t="shared" si="1"/>
        <v>5.6843418860808015E-14</v>
      </c>
      <c r="BM19" s="190">
        <f t="shared" si="1"/>
        <v>2.2737367544323206E-13</v>
      </c>
      <c r="BN19" s="190">
        <f t="shared" si="1"/>
        <v>1.1368683772161603E-13</v>
      </c>
      <c r="BO19" s="190">
        <f t="shared" si="1"/>
        <v>0</v>
      </c>
      <c r="BP19" s="190">
        <f t="shared" si="1"/>
        <v>0</v>
      </c>
      <c r="BQ19" s="190">
        <f t="shared" si="1"/>
        <v>2.2737367544323206E-13</v>
      </c>
      <c r="BR19" s="190">
        <f t="shared" si="1"/>
        <v>0</v>
      </c>
      <c r="BS19" s="190">
        <f t="shared" si="1"/>
        <v>0</v>
      </c>
      <c r="BT19" s="190">
        <f t="shared" si="1"/>
        <v>2.8421709430404007E-14</v>
      </c>
      <c r="BU19" s="190">
        <f t="shared" si="1"/>
        <v>1.1368683772161603E-13</v>
      </c>
      <c r="BV19" s="190">
        <f t="shared" ref="BV19:DA19" si="2" xml:space="preserve"> ABS(BV9 - BV14)</f>
        <v>1.1368683772161603E-13</v>
      </c>
      <c r="BW19" s="190">
        <f t="shared" si="2"/>
        <v>0</v>
      </c>
      <c r="BX19" s="190">
        <f t="shared" si="2"/>
        <v>0</v>
      </c>
      <c r="BY19" s="190">
        <f t="shared" si="2"/>
        <v>0</v>
      </c>
      <c r="BZ19" s="190">
        <f t="shared" si="2"/>
        <v>0</v>
      </c>
      <c r="CA19" s="190">
        <f t="shared" si="2"/>
        <v>5.6843418860808015E-14</v>
      </c>
      <c r="CB19" s="190">
        <f t="shared" si="2"/>
        <v>2.8421709430404007E-14</v>
      </c>
      <c r="CC19" s="190">
        <f t="shared" si="2"/>
        <v>1.1368683772161603E-13</v>
      </c>
      <c r="CD19" s="190">
        <f t="shared" si="2"/>
        <v>0</v>
      </c>
      <c r="CE19" s="190">
        <f t="shared" si="2"/>
        <v>0</v>
      </c>
      <c r="CF19" s="190">
        <f t="shared" si="2"/>
        <v>2.8421709430404007E-14</v>
      </c>
      <c r="CG19" s="190">
        <f t="shared" si="2"/>
        <v>0</v>
      </c>
      <c r="CH19" s="190">
        <f t="shared" si="2"/>
        <v>0</v>
      </c>
      <c r="CI19" s="190">
        <f t="shared" si="2"/>
        <v>0</v>
      </c>
      <c r="CJ19" s="190">
        <f t="shared" si="2"/>
        <v>0</v>
      </c>
      <c r="CK19" s="190">
        <f t="shared" si="2"/>
        <v>0</v>
      </c>
      <c r="CL19" s="190">
        <f t="shared" si="2"/>
        <v>1.1368683772161603E-13</v>
      </c>
      <c r="CM19" s="190">
        <f t="shared" si="2"/>
        <v>0</v>
      </c>
      <c r="CN19" s="190">
        <f t="shared" si="2"/>
        <v>5.6843418860808015E-14</v>
      </c>
      <c r="CO19" s="190">
        <f t="shared" si="2"/>
        <v>2.2737367544323206E-13</v>
      </c>
      <c r="CP19" s="190">
        <f t="shared" si="2"/>
        <v>1.1368683772161603E-13</v>
      </c>
      <c r="CQ19" s="190">
        <f t="shared" si="2"/>
        <v>8.5265128291212022E-14</v>
      </c>
      <c r="CR19" s="190">
        <f t="shared" si="2"/>
        <v>5.6843418860808015E-14</v>
      </c>
      <c r="CS19" s="190">
        <f t="shared" si="2"/>
        <v>1.1368683772161603E-13</v>
      </c>
      <c r="CT19" s="190">
        <f t="shared" si="2"/>
        <v>0</v>
      </c>
      <c r="CU19" s="190">
        <f t="shared" si="2"/>
        <v>0</v>
      </c>
      <c r="CV19" s="190">
        <f t="shared" si="2"/>
        <v>0</v>
      </c>
      <c r="CW19" s="190">
        <f t="shared" si="2"/>
        <v>0</v>
      </c>
      <c r="CX19" s="190">
        <f t="shared" si="2"/>
        <v>0</v>
      </c>
      <c r="CY19" s="190">
        <f t="shared" si="2"/>
        <v>2.8421709430404007E-14</v>
      </c>
      <c r="CZ19" s="190">
        <f t="shared" si="2"/>
        <v>2.8421709430404007E-14</v>
      </c>
      <c r="DA19" s="190">
        <f t="shared" si="2"/>
        <v>0</v>
      </c>
      <c r="DB19" s="190">
        <f t="shared" ref="DB19:EA19" si="3" xml:space="preserve"> ABS(DB9 - DB14)</f>
        <v>0</v>
      </c>
      <c r="DC19" s="190">
        <f t="shared" si="3"/>
        <v>0</v>
      </c>
      <c r="DD19" s="190">
        <f t="shared" si="3"/>
        <v>0</v>
      </c>
      <c r="DE19" s="190">
        <f t="shared" si="3"/>
        <v>0</v>
      </c>
      <c r="DF19" s="190">
        <f t="shared" si="3"/>
        <v>0</v>
      </c>
      <c r="DG19" s="190">
        <f t="shared" si="3"/>
        <v>0</v>
      </c>
      <c r="DH19" s="190">
        <f t="shared" si="3"/>
        <v>2.8421709430404007E-14</v>
      </c>
      <c r="DI19" s="190">
        <f t="shared" si="3"/>
        <v>0</v>
      </c>
      <c r="DJ19" s="190">
        <f t="shared" si="3"/>
        <v>0</v>
      </c>
      <c r="DK19" s="190">
        <f t="shared" si="3"/>
        <v>0</v>
      </c>
      <c r="DL19" s="190">
        <f t="shared" si="3"/>
        <v>0</v>
      </c>
      <c r="DM19" s="190">
        <f t="shared" si="3"/>
        <v>0</v>
      </c>
      <c r="DN19" s="190">
        <f t="shared" si="3"/>
        <v>0</v>
      </c>
      <c r="DO19" s="190">
        <f t="shared" si="3"/>
        <v>0</v>
      </c>
      <c r="DP19" s="190">
        <f t="shared" si="3"/>
        <v>0</v>
      </c>
      <c r="DQ19" s="190">
        <f t="shared" si="3"/>
        <v>0</v>
      </c>
      <c r="DR19" s="190">
        <f t="shared" si="3"/>
        <v>0</v>
      </c>
      <c r="DS19" s="190">
        <f t="shared" si="3"/>
        <v>0</v>
      </c>
      <c r="DT19" s="190">
        <f t="shared" si="3"/>
        <v>0</v>
      </c>
      <c r="DU19" s="190">
        <f t="shared" si="3"/>
        <v>0</v>
      </c>
      <c r="DV19" s="190">
        <f t="shared" si="3"/>
        <v>0</v>
      </c>
      <c r="DW19" s="190">
        <f t="shared" si="3"/>
        <v>0</v>
      </c>
      <c r="DX19" s="190">
        <f t="shared" si="3"/>
        <v>0</v>
      </c>
      <c r="DY19" s="190">
        <f t="shared" si="3"/>
        <v>0</v>
      </c>
      <c r="DZ19" s="190">
        <f t="shared" si="3"/>
        <v>0</v>
      </c>
      <c r="EA19" s="190">
        <f t="shared" si="3"/>
        <v>0</v>
      </c>
    </row>
    <row r="20" spans="1:131" s="574" customFormat="1" x14ac:dyDescent="0.35">
      <c r="A20" s="8"/>
      <c r="B20" s="8"/>
      <c r="C20" s="13"/>
      <c r="D20" s="34"/>
      <c r="E20" s="185"/>
      <c r="F20" s="185"/>
      <c r="G20" s="185"/>
      <c r="H20" s="185"/>
      <c r="I20" s="26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</row>
    <row r="21" spans="1:131" s="626" customFormat="1" x14ac:dyDescent="0.35">
      <c r="A21" s="192"/>
      <c r="B21" s="192"/>
      <c r="C21" s="193"/>
      <c r="D21" s="194"/>
      <c r="E21" s="195"/>
      <c r="F21" s="195"/>
      <c r="G21" s="195"/>
      <c r="H21" s="195"/>
      <c r="I21" s="196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</row>
    <row r="22" spans="1:131" x14ac:dyDescent="0.35">
      <c r="E22" s="7" t="s">
        <v>332</v>
      </c>
      <c r="F22" s="244">
        <f xml:space="preserve"> MAX(F19:F21)</f>
        <v>1</v>
      </c>
      <c r="G22" s="7" t="s">
        <v>20</v>
      </c>
    </row>
    <row r="26" spans="1:131" x14ac:dyDescent="0.35">
      <c r="A26" s="8" t="s">
        <v>63</v>
      </c>
    </row>
  </sheetData>
  <conditionalFormatting sqref="J3:EA3">
    <cfRule type="cellIs" dxfId="55" priority="6" stopIfTrue="1" operator="equal">
      <formula>"Operations"</formula>
    </cfRule>
  </conditionalFormatting>
  <conditionalFormatting sqref="J3:EA3">
    <cfRule type="cellIs" dxfId="54" priority="5" operator="equal">
      <formula>"Fin Close"</formula>
    </cfRule>
  </conditionalFormatting>
  <conditionalFormatting sqref="F2:F4">
    <cfRule type="cellIs" dxfId="53" priority="3" stopIfTrue="1" operator="notEqual">
      <formula>0</formula>
    </cfRule>
    <cfRule type="cellIs" dxfId="52" priority="4" stopIfTrue="1" operator="equal">
      <formula>""</formula>
    </cfRule>
  </conditionalFormatting>
  <conditionalFormatting sqref="F22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231</v>
      </c>
    </row>
    <row r="9" spans="1:131" x14ac:dyDescent="0.35">
      <c r="B9" s="8" t="s">
        <v>232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22932.422075505543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167661.68806982329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872.76765323573318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866.00626269068971</v>
      </c>
      <c r="AL14" s="158">
        <f xml:space="preserve"> Equity!AL$69</f>
        <v>1132.891398236944</v>
      </c>
      <c r="AM14" s="158">
        <f xml:space="preserve"> Equity!AM$69</f>
        <v>679.15392574439102</v>
      </c>
      <c r="AN14" s="158">
        <f xml:space="preserve"> Equity!AN$69</f>
        <v>437.73216025572674</v>
      </c>
      <c r="AO14" s="158">
        <f xml:space="preserve"> Equity!AO$69</f>
        <v>754.64247370511566</v>
      </c>
      <c r="AP14" s="158">
        <f xml:space="preserve"> Equity!AP$69</f>
        <v>1011.7937443833835</v>
      </c>
      <c r="AQ14" s="158">
        <f xml:space="preserve"> Equity!AQ$69</f>
        <v>660.91231769463775</v>
      </c>
      <c r="AR14" s="158">
        <f xml:space="preserve"> Equity!AR$69</f>
        <v>419.34646043520115</v>
      </c>
      <c r="AS14" s="158">
        <f xml:space="preserve"> Equity!AS$69</f>
        <v>738.35105155222891</v>
      </c>
      <c r="AT14" s="158">
        <f xml:space="preserve"> Equity!AT$69</f>
        <v>992.83279621884685</v>
      </c>
      <c r="AU14" s="158">
        <f xml:space="preserve"> Equity!AU$69</f>
        <v>643.98044582816783</v>
      </c>
      <c r="AV14" s="158">
        <f xml:space="preserve"> Equity!AV$69</f>
        <v>403.99605946642919</v>
      </c>
      <c r="AW14" s="158">
        <f xml:space="preserve"> Equity!AW$69</f>
        <v>721.57316209595274</v>
      </c>
      <c r="AX14" s="158">
        <f xml:space="preserve"> Equity!AX$69</f>
        <v>974.95707875287326</v>
      </c>
      <c r="AY14" s="158">
        <f xml:space="preserve"> Equity!AY$69</f>
        <v>628.05407603231743</v>
      </c>
      <c r="AZ14" s="158">
        <f xml:space="preserve"> Equity!AZ$69</f>
        <v>389.5832216967799</v>
      </c>
      <c r="BA14" s="158">
        <f xml:space="preserve"> Equity!BA$69</f>
        <v>3057.9157908259435</v>
      </c>
      <c r="BB14" s="158">
        <f xml:space="preserve"> Equity!BB$69</f>
        <v>4157.333742277815</v>
      </c>
      <c r="BC14" s="158">
        <f xml:space="preserve"> Equity!BC$69</f>
        <v>2670.844152858399</v>
      </c>
      <c r="BD14" s="158">
        <f xml:space="preserve"> Equity!BD$69</f>
        <v>1655.4434972740373</v>
      </c>
      <c r="BE14" s="158">
        <f xml:space="preserve"> Equity!BE$69</f>
        <v>3008.6507118809882</v>
      </c>
      <c r="BF14" s="158">
        <f xml:space="preserve"> Equity!BF$69</f>
        <v>4110.2236383239551</v>
      </c>
      <c r="BG14" s="158">
        <f xml:space="preserve"> Equity!BG$69</f>
        <v>2631.9481205018228</v>
      </c>
      <c r="BH14" s="158">
        <f xml:space="preserve"> Equity!BH$69</f>
        <v>1615.6504034329573</v>
      </c>
      <c r="BI14" s="158">
        <f xml:space="preserve"> Equity!BI$69</f>
        <v>2976.2324338378294</v>
      </c>
      <c r="BJ14" s="158">
        <f xml:space="preserve"> Equity!BJ$69</f>
        <v>4066.2145278960279</v>
      </c>
      <c r="BK14" s="158">
        <f xml:space="preserve"> Equity!BK$69</f>
        <v>2595.958754404011</v>
      </c>
      <c r="BL14" s="158">
        <f xml:space="preserve"> Equity!BL$69</f>
        <v>1585.3929612141665</v>
      </c>
      <c r="BM14" s="158">
        <f xml:space="preserve"> Equity!BM$69</f>
        <v>2939.6322931728964</v>
      </c>
      <c r="BN14" s="158">
        <f xml:space="preserve"> Equity!BN$69</f>
        <v>4024.7182296712294</v>
      </c>
      <c r="BO14" s="158">
        <f xml:space="preserve"> Equity!BO$69</f>
        <v>2562.3172735846579</v>
      </c>
      <c r="BP14" s="158">
        <f xml:space="preserve"> Equity!BP$69</f>
        <v>1557.3369941935155</v>
      </c>
      <c r="BQ14" s="158">
        <f xml:space="preserve"> Equity!BQ$69</f>
        <v>2905.148841300781</v>
      </c>
      <c r="BR14" s="158">
        <f xml:space="preserve"> Equity!BR$69</f>
        <v>3985.2549043358504</v>
      </c>
      <c r="BS14" s="158">
        <f xml:space="preserve"> Equity!BS$69</f>
        <v>2530.5678179020965</v>
      </c>
      <c r="BT14" s="158">
        <f xml:space="preserve"> Equity!BT$69</f>
        <v>1537.5423982345542</v>
      </c>
      <c r="BU14" s="158">
        <f xml:space="preserve"> Equity!BU$69</f>
        <v>2865.8772077797776</v>
      </c>
      <c r="BV14" s="158">
        <f xml:space="preserve"> Equity!BV$69</f>
        <v>3947.4329449569564</v>
      </c>
      <c r="BW14" s="158">
        <f xml:space="preserve"> Equity!BW$69</f>
        <v>2500.3383438437468</v>
      </c>
      <c r="BX14" s="158">
        <f xml:space="preserve"> Equity!BX$69</f>
        <v>1506.1766550281727</v>
      </c>
      <c r="BY14" s="158">
        <f xml:space="preserve"> Equity!BY$69</f>
        <v>2840.9601960174468</v>
      </c>
      <c r="BZ14" s="158">
        <f xml:space="preserve"> Equity!BZ$69</f>
        <v>3910.9325972928473</v>
      </c>
      <c r="CA14" s="158">
        <f xml:space="preserve"> Equity!CA$69</f>
        <v>2471.32506375705</v>
      </c>
      <c r="CB14" s="158">
        <f xml:space="preserve"> Equity!CB$69</f>
        <v>1482.430140207483</v>
      </c>
      <c r="CC14" s="158">
        <f xml:space="preserve"> Equity!CC$69</f>
        <v>2810.6441486202593</v>
      </c>
      <c r="CD14" s="158">
        <f xml:space="preserve"> Equity!CD$69</f>
        <v>3875.4926181565538</v>
      </c>
      <c r="CE14" s="158">
        <f xml:space="preserve"> Equity!CE$69</f>
        <v>2443.2797712294091</v>
      </c>
      <c r="CF14" s="158">
        <f xml:space="preserve"> Equity!CF$69</f>
        <v>1459.5739914932542</v>
      </c>
      <c r="CG14" s="158">
        <f xml:space="preserve"> Equity!CG$69</f>
        <v>2781.1975992994471</v>
      </c>
      <c r="CH14" s="158">
        <f xml:space="preserve"> Equity!CH$69</f>
        <v>3840.8994082870004</v>
      </c>
      <c r="CI14" s="158">
        <f xml:space="preserve"> Equity!CI$69</f>
        <v>2415.9995172490057</v>
      </c>
      <c r="CJ14" s="158">
        <f xml:space="preserve"> Equity!CJ$69</f>
        <v>1443.5895892257051</v>
      </c>
      <c r="CK14" s="158">
        <f xml:space="preserve"> Equity!CK$69</f>
        <v>2746.2626672077236</v>
      </c>
      <c r="CL14" s="158">
        <f xml:space="preserve"> Equity!CL$69</f>
        <v>3806.9781607165132</v>
      </c>
      <c r="CM14" s="158">
        <f xml:space="preserve"> Equity!CM$69</f>
        <v>1000.2215883259621</v>
      </c>
      <c r="CN14" s="158">
        <f xml:space="preserve"> Equity!CN$69</f>
        <v>426.94341630961958</v>
      </c>
      <c r="CO14" s="158">
        <f xml:space="preserve"> Equity!CO$69</f>
        <v>2536.5940401925968</v>
      </c>
      <c r="CP14" s="158">
        <f xml:space="preserve"> Equity!CP$69</f>
        <v>2897.3719881520306</v>
      </c>
      <c r="CQ14" s="158">
        <f xml:space="preserve"> Equity!CQ$69</f>
        <v>408.52467472879903</v>
      </c>
      <c r="CR14" s="158">
        <f xml:space="preserve"> Equity!CR$69</f>
        <v>405.55469858914046</v>
      </c>
      <c r="CS14" s="158">
        <f xml:space="preserve"> Equity!CS$69</f>
        <v>2504.76755334368</v>
      </c>
      <c r="CT14" s="158">
        <f xml:space="preserve"> Equity!CT$69</f>
        <v>2863.8024086542987</v>
      </c>
      <c r="CU14" s="158">
        <f xml:space="preserve"> Equity!CU$69</f>
        <v>387.38335280254262</v>
      </c>
      <c r="CV14" s="158">
        <f xml:space="preserve"> Equity!CV$69</f>
        <v>384.46847340706603</v>
      </c>
      <c r="CW14" s="158">
        <f xml:space="preserve"> Equity!CW$69</f>
        <v>2473.2724559889862</v>
      </c>
      <c r="CX14" s="158">
        <f xml:space="preserve"> Equity!CX$69</f>
        <v>2830.5509439809189</v>
      </c>
      <c r="CY14" s="158">
        <f xml:space="preserve"> Equity!CY$69</f>
        <v>366.47739766777511</v>
      </c>
      <c r="CZ14" s="158">
        <f xml:space="preserve"> Equity!CZ$69</f>
        <v>363.59740398893484</v>
      </c>
      <c r="DA14" s="158">
        <f xml:space="preserve"> Equity!DA$69</f>
        <v>2442.0252926252083</v>
      </c>
      <c r="DB14" s="158">
        <f xml:space="preserve"> Equity!DB$69</f>
        <v>2797.538027124192</v>
      </c>
      <c r="DC14" s="158">
        <f xml:space="preserve"> Equity!DC$69</f>
        <v>345.73128398896472</v>
      </c>
      <c r="DD14" s="158">
        <f xml:space="preserve"> Equity!DD$69</f>
        <v>342.86951269634699</v>
      </c>
      <c r="DE14" s="158">
        <f xml:space="preserve"> Equity!DE$69</f>
        <v>2410.9571959728428</v>
      </c>
      <c r="DF14" s="158">
        <f xml:space="preserve"> Equity!DF$69</f>
        <v>2764.6979459052909</v>
      </c>
      <c r="DG14" s="158">
        <f xml:space="preserve"> Equity!DG$69</f>
        <v>325.08264277791824</v>
      </c>
      <c r="DH14" s="158">
        <f xml:space="preserve"> Equity!DH$69</f>
        <v>0</v>
      </c>
      <c r="DI14" s="158">
        <f xml:space="preserve"> Equity!DI$69</f>
        <v>411.03325441049503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22932.422075505543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22932.422075505543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233</v>
      </c>
      <c r="G16" s="7" t="str">
        <f xml:space="preserve"> SMU</f>
        <v>$ 000s</v>
      </c>
      <c r="H16" s="7">
        <f xml:space="preserve"> SUM(J16:EA16)</f>
        <v>167661.68806972331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-22932.422075505543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872.76765323573318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866.00626269068971</v>
      </c>
      <c r="AL16" s="6">
        <f t="shared" si="0"/>
        <v>1132.891398236944</v>
      </c>
      <c r="AM16" s="6">
        <f t="shared" si="0"/>
        <v>679.15392574439102</v>
      </c>
      <c r="AN16" s="6">
        <f t="shared" si="0"/>
        <v>437.73216025572674</v>
      </c>
      <c r="AO16" s="6">
        <f t="shared" si="0"/>
        <v>754.64247370511566</v>
      </c>
      <c r="AP16" s="6">
        <f t="shared" ref="AP16:BU16" si="1" xml:space="preserve"> $F11 * AP13 + -1 * $F10 * AP12 + AP14 + AP15</f>
        <v>1011.7937443833835</v>
      </c>
      <c r="AQ16" s="6">
        <f t="shared" si="1"/>
        <v>660.91231769463775</v>
      </c>
      <c r="AR16" s="6">
        <f t="shared" si="1"/>
        <v>419.34646043520115</v>
      </c>
      <c r="AS16" s="6">
        <f t="shared" si="1"/>
        <v>738.35105155222891</v>
      </c>
      <c r="AT16" s="6">
        <f t="shared" si="1"/>
        <v>992.83279621884685</v>
      </c>
      <c r="AU16" s="6">
        <f t="shared" si="1"/>
        <v>643.98044582816783</v>
      </c>
      <c r="AV16" s="6">
        <f t="shared" si="1"/>
        <v>403.99605946642919</v>
      </c>
      <c r="AW16" s="6">
        <f t="shared" si="1"/>
        <v>721.57316209595274</v>
      </c>
      <c r="AX16" s="6">
        <f t="shared" si="1"/>
        <v>974.95707875287326</v>
      </c>
      <c r="AY16" s="6">
        <f t="shared" si="1"/>
        <v>628.05407603231743</v>
      </c>
      <c r="AZ16" s="6">
        <f t="shared" si="1"/>
        <v>389.5832216967799</v>
      </c>
      <c r="BA16" s="6">
        <f t="shared" si="1"/>
        <v>3057.9157908259435</v>
      </c>
      <c r="BB16" s="6">
        <f t="shared" si="1"/>
        <v>4157.333742277815</v>
      </c>
      <c r="BC16" s="6">
        <f t="shared" si="1"/>
        <v>2670.844152858399</v>
      </c>
      <c r="BD16" s="6">
        <f t="shared" si="1"/>
        <v>1655.4434972740373</v>
      </c>
      <c r="BE16" s="6">
        <f t="shared" si="1"/>
        <v>3008.6507118809882</v>
      </c>
      <c r="BF16" s="6">
        <f t="shared" si="1"/>
        <v>4110.2236383239551</v>
      </c>
      <c r="BG16" s="6">
        <f t="shared" si="1"/>
        <v>2631.9481205018228</v>
      </c>
      <c r="BH16" s="6">
        <f t="shared" si="1"/>
        <v>1615.6504034329573</v>
      </c>
      <c r="BI16" s="6">
        <f t="shared" si="1"/>
        <v>2976.2324338378294</v>
      </c>
      <c r="BJ16" s="6">
        <f t="shared" si="1"/>
        <v>4066.2145278960279</v>
      </c>
      <c r="BK16" s="6">
        <f t="shared" si="1"/>
        <v>2595.958754404011</v>
      </c>
      <c r="BL16" s="6">
        <f t="shared" si="1"/>
        <v>1585.3929612141665</v>
      </c>
      <c r="BM16" s="6">
        <f t="shared" si="1"/>
        <v>2939.6322931728964</v>
      </c>
      <c r="BN16" s="6">
        <f t="shared" si="1"/>
        <v>4024.7182296712294</v>
      </c>
      <c r="BO16" s="6">
        <f t="shared" si="1"/>
        <v>2562.3172735846579</v>
      </c>
      <c r="BP16" s="6">
        <f t="shared" si="1"/>
        <v>1557.3369941935155</v>
      </c>
      <c r="BQ16" s="6">
        <f t="shared" si="1"/>
        <v>2905.148841300781</v>
      </c>
      <c r="BR16" s="6">
        <f t="shared" si="1"/>
        <v>3985.2549043358504</v>
      </c>
      <c r="BS16" s="6">
        <f t="shared" si="1"/>
        <v>2530.5678179020965</v>
      </c>
      <c r="BT16" s="6">
        <f t="shared" si="1"/>
        <v>1537.5423982345542</v>
      </c>
      <c r="BU16" s="6">
        <f t="shared" si="1"/>
        <v>2865.8772077797776</v>
      </c>
      <c r="BV16" s="6">
        <f t="shared" ref="BV16:DA16" si="2" xml:space="preserve"> $F11 * BV13 + -1 * $F10 * BV12 + BV14 + BV15</f>
        <v>3947.4329449569564</v>
      </c>
      <c r="BW16" s="6">
        <f t="shared" si="2"/>
        <v>2500.3383438437468</v>
      </c>
      <c r="BX16" s="6">
        <f t="shared" si="2"/>
        <v>1506.1766550281727</v>
      </c>
      <c r="BY16" s="6">
        <f t="shared" si="2"/>
        <v>2840.9601960174468</v>
      </c>
      <c r="BZ16" s="6">
        <f t="shared" si="2"/>
        <v>3910.9325972928473</v>
      </c>
      <c r="CA16" s="6">
        <f t="shared" si="2"/>
        <v>2471.32506375705</v>
      </c>
      <c r="CB16" s="6">
        <f t="shared" si="2"/>
        <v>1482.430140207483</v>
      </c>
      <c r="CC16" s="6">
        <f t="shared" si="2"/>
        <v>2810.6441486202593</v>
      </c>
      <c r="CD16" s="6">
        <f t="shared" si="2"/>
        <v>3875.4926181565538</v>
      </c>
      <c r="CE16" s="6">
        <f t="shared" si="2"/>
        <v>2443.2797712294091</v>
      </c>
      <c r="CF16" s="6">
        <f t="shared" si="2"/>
        <v>1459.5739914932542</v>
      </c>
      <c r="CG16" s="6">
        <f t="shared" si="2"/>
        <v>2781.1975992994471</v>
      </c>
      <c r="CH16" s="6">
        <f t="shared" si="2"/>
        <v>3840.8994082870004</v>
      </c>
      <c r="CI16" s="6">
        <f t="shared" si="2"/>
        <v>2415.9995172490057</v>
      </c>
      <c r="CJ16" s="6">
        <f t="shared" si="2"/>
        <v>1443.5895892257051</v>
      </c>
      <c r="CK16" s="6">
        <f t="shared" si="2"/>
        <v>2746.2626672077236</v>
      </c>
      <c r="CL16" s="6">
        <f t="shared" si="2"/>
        <v>3806.9781607165132</v>
      </c>
      <c r="CM16" s="6">
        <f t="shared" si="2"/>
        <v>1000.2215883259621</v>
      </c>
      <c r="CN16" s="6">
        <f t="shared" si="2"/>
        <v>426.94341630961958</v>
      </c>
      <c r="CO16" s="6">
        <f t="shared" si="2"/>
        <v>2536.5940401925968</v>
      </c>
      <c r="CP16" s="6">
        <f t="shared" si="2"/>
        <v>2897.3719881520306</v>
      </c>
      <c r="CQ16" s="6">
        <f t="shared" si="2"/>
        <v>408.52467472879903</v>
      </c>
      <c r="CR16" s="6">
        <f t="shared" si="2"/>
        <v>405.55469858914046</v>
      </c>
      <c r="CS16" s="6">
        <f t="shared" si="2"/>
        <v>2504.76755334368</v>
      </c>
      <c r="CT16" s="6">
        <f t="shared" si="2"/>
        <v>2863.8024086542987</v>
      </c>
      <c r="CU16" s="6">
        <f t="shared" si="2"/>
        <v>387.38335280254262</v>
      </c>
      <c r="CV16" s="6">
        <f t="shared" si="2"/>
        <v>384.46847340706603</v>
      </c>
      <c r="CW16" s="6">
        <f t="shared" si="2"/>
        <v>2473.2724559889862</v>
      </c>
      <c r="CX16" s="6">
        <f t="shared" si="2"/>
        <v>2830.5509439809189</v>
      </c>
      <c r="CY16" s="6">
        <f t="shared" si="2"/>
        <v>366.47739766777511</v>
      </c>
      <c r="CZ16" s="6">
        <f t="shared" si="2"/>
        <v>363.59740398893484</v>
      </c>
      <c r="DA16" s="6">
        <f t="shared" si="2"/>
        <v>2442.0252926252083</v>
      </c>
      <c r="DB16" s="6">
        <f t="shared" ref="DB16:EA16" si="3" xml:space="preserve"> $F11 * DB13 + -1 * $F10 * DB12 + DB14 + DB15</f>
        <v>2797.538027124192</v>
      </c>
      <c r="DC16" s="6">
        <f t="shared" si="3"/>
        <v>345.73128398896472</v>
      </c>
      <c r="DD16" s="6">
        <f t="shared" si="3"/>
        <v>342.86951269634699</v>
      </c>
      <c r="DE16" s="6">
        <f t="shared" si="3"/>
        <v>2410.9571959728428</v>
      </c>
      <c r="DF16" s="6">
        <f t="shared" si="3"/>
        <v>2764.6979459052909</v>
      </c>
      <c r="DG16" s="6">
        <f t="shared" si="3"/>
        <v>325.08264277791824</v>
      </c>
      <c r="DH16" s="6">
        <f t="shared" si="3"/>
        <v>22932.422075505543</v>
      </c>
      <c r="DI16" s="6">
        <f t="shared" si="3"/>
        <v>411.03325441049503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167661.68806972331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-22932.422075505543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872.76765323573318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866.00626269068971</v>
      </c>
      <c r="AL18" s="53">
        <f t="shared" si="5"/>
        <v>1132.891398236944</v>
      </c>
      <c r="AM18" s="53">
        <f t="shared" si="5"/>
        <v>679.15392574439102</v>
      </c>
      <c r="AN18" s="53">
        <f t="shared" si="5"/>
        <v>437.73216025572674</v>
      </c>
      <c r="AO18" s="53">
        <f t="shared" si="5"/>
        <v>754.64247370511566</v>
      </c>
      <c r="AP18" s="53">
        <f t="shared" si="5"/>
        <v>1011.7937443833835</v>
      </c>
      <c r="AQ18" s="53">
        <f t="shared" si="5"/>
        <v>660.91231769463775</v>
      </c>
      <c r="AR18" s="53">
        <f t="shared" si="5"/>
        <v>419.34646043520115</v>
      </c>
      <c r="AS18" s="53">
        <f t="shared" si="5"/>
        <v>738.35105155222891</v>
      </c>
      <c r="AT18" s="53">
        <f t="shared" si="5"/>
        <v>992.83279621884685</v>
      </c>
      <c r="AU18" s="53">
        <f t="shared" si="5"/>
        <v>643.98044582816783</v>
      </c>
      <c r="AV18" s="53">
        <f t="shared" si="5"/>
        <v>403.99605946642919</v>
      </c>
      <c r="AW18" s="53">
        <f t="shared" si="5"/>
        <v>721.57316209595274</v>
      </c>
      <c r="AX18" s="53">
        <f t="shared" si="5"/>
        <v>974.95707875287326</v>
      </c>
      <c r="AY18" s="53">
        <f t="shared" si="5"/>
        <v>628.05407603231743</v>
      </c>
      <c r="AZ18" s="53">
        <f t="shared" si="5"/>
        <v>389.5832216967799</v>
      </c>
      <c r="BA18" s="53">
        <f t="shared" si="5"/>
        <v>3057.9157908259435</v>
      </c>
      <c r="BB18" s="53">
        <f t="shared" si="5"/>
        <v>4157.333742277815</v>
      </c>
      <c r="BC18" s="53">
        <f t="shared" si="5"/>
        <v>2670.844152858399</v>
      </c>
      <c r="BD18" s="53">
        <f t="shared" si="5"/>
        <v>1655.4434972740373</v>
      </c>
      <c r="BE18" s="53">
        <f t="shared" si="5"/>
        <v>3008.6507118809882</v>
      </c>
      <c r="BF18" s="53">
        <f t="shared" si="5"/>
        <v>4110.2236383239551</v>
      </c>
      <c r="BG18" s="53">
        <f t="shared" si="5"/>
        <v>2631.9481205018228</v>
      </c>
      <c r="BH18" s="53">
        <f t="shared" si="5"/>
        <v>1615.6504034329573</v>
      </c>
      <c r="BI18" s="53">
        <f t="shared" si="5"/>
        <v>2976.2324338378294</v>
      </c>
      <c r="BJ18" s="53">
        <f t="shared" si="5"/>
        <v>4066.2145278960279</v>
      </c>
      <c r="BK18" s="53">
        <f t="shared" si="5"/>
        <v>2595.958754404011</v>
      </c>
      <c r="BL18" s="53">
        <f t="shared" si="5"/>
        <v>1585.3929612141665</v>
      </c>
      <c r="BM18" s="53">
        <f t="shared" si="5"/>
        <v>2939.6322931728964</v>
      </c>
      <c r="BN18" s="53">
        <f t="shared" si="5"/>
        <v>4024.7182296712294</v>
      </c>
      <c r="BO18" s="53">
        <f t="shared" si="5"/>
        <v>2562.3172735846579</v>
      </c>
      <c r="BP18" s="53">
        <f t="shared" si="5"/>
        <v>1557.3369941935155</v>
      </c>
      <c r="BQ18" s="53">
        <f t="shared" ref="BQ18:CV18" si="6" xml:space="preserve"> BQ$16</f>
        <v>2905.148841300781</v>
      </c>
      <c r="BR18" s="53">
        <f t="shared" si="6"/>
        <v>3985.2549043358504</v>
      </c>
      <c r="BS18" s="53">
        <f t="shared" si="6"/>
        <v>2530.5678179020965</v>
      </c>
      <c r="BT18" s="53">
        <f t="shared" si="6"/>
        <v>1537.5423982345542</v>
      </c>
      <c r="BU18" s="53">
        <f t="shared" si="6"/>
        <v>2865.8772077797776</v>
      </c>
      <c r="BV18" s="53">
        <f t="shared" si="6"/>
        <v>3947.4329449569564</v>
      </c>
      <c r="BW18" s="53">
        <f t="shared" si="6"/>
        <v>2500.3383438437468</v>
      </c>
      <c r="BX18" s="53">
        <f t="shared" si="6"/>
        <v>1506.1766550281727</v>
      </c>
      <c r="BY18" s="53">
        <f t="shared" si="6"/>
        <v>2840.9601960174468</v>
      </c>
      <c r="BZ18" s="53">
        <f t="shared" si="6"/>
        <v>3910.9325972928473</v>
      </c>
      <c r="CA18" s="53">
        <f t="shared" si="6"/>
        <v>2471.32506375705</v>
      </c>
      <c r="CB18" s="53">
        <f t="shared" si="6"/>
        <v>1482.430140207483</v>
      </c>
      <c r="CC18" s="53">
        <f t="shared" si="6"/>
        <v>2810.6441486202593</v>
      </c>
      <c r="CD18" s="53">
        <f t="shared" si="6"/>
        <v>3875.4926181565538</v>
      </c>
      <c r="CE18" s="53">
        <f t="shared" si="6"/>
        <v>2443.2797712294091</v>
      </c>
      <c r="CF18" s="53">
        <f t="shared" si="6"/>
        <v>1459.5739914932542</v>
      </c>
      <c r="CG18" s="53">
        <f t="shared" si="6"/>
        <v>2781.1975992994471</v>
      </c>
      <c r="CH18" s="53">
        <f t="shared" si="6"/>
        <v>3840.8994082870004</v>
      </c>
      <c r="CI18" s="53">
        <f t="shared" si="6"/>
        <v>2415.9995172490057</v>
      </c>
      <c r="CJ18" s="53">
        <f t="shared" si="6"/>
        <v>1443.5895892257051</v>
      </c>
      <c r="CK18" s="53">
        <f t="shared" si="6"/>
        <v>2746.2626672077236</v>
      </c>
      <c r="CL18" s="53">
        <f t="shared" si="6"/>
        <v>3806.9781607165132</v>
      </c>
      <c r="CM18" s="53">
        <f t="shared" si="6"/>
        <v>1000.2215883259621</v>
      </c>
      <c r="CN18" s="53">
        <f t="shared" si="6"/>
        <v>426.94341630961958</v>
      </c>
      <c r="CO18" s="53">
        <f t="shared" si="6"/>
        <v>2536.5940401925968</v>
      </c>
      <c r="CP18" s="53">
        <f t="shared" si="6"/>
        <v>2897.3719881520306</v>
      </c>
      <c r="CQ18" s="53">
        <f t="shared" si="6"/>
        <v>408.52467472879903</v>
      </c>
      <c r="CR18" s="53">
        <f t="shared" si="6"/>
        <v>405.55469858914046</v>
      </c>
      <c r="CS18" s="53">
        <f t="shared" si="6"/>
        <v>2504.76755334368</v>
      </c>
      <c r="CT18" s="53">
        <f t="shared" si="6"/>
        <v>2863.8024086542987</v>
      </c>
      <c r="CU18" s="53">
        <f t="shared" si="6"/>
        <v>387.38335280254262</v>
      </c>
      <c r="CV18" s="53">
        <f t="shared" si="6"/>
        <v>384.46847340706603</v>
      </c>
      <c r="CW18" s="53">
        <f t="shared" ref="CW18:EA18" si="7" xml:space="preserve"> CW$16</f>
        <v>2473.2724559889862</v>
      </c>
      <c r="CX18" s="53">
        <f t="shared" si="7"/>
        <v>2830.5509439809189</v>
      </c>
      <c r="CY18" s="53">
        <f t="shared" si="7"/>
        <v>366.47739766777511</v>
      </c>
      <c r="CZ18" s="53">
        <f t="shared" si="7"/>
        <v>363.59740398893484</v>
      </c>
      <c r="DA18" s="53">
        <f t="shared" si="7"/>
        <v>2442.0252926252083</v>
      </c>
      <c r="DB18" s="53">
        <f t="shared" si="7"/>
        <v>2797.538027124192</v>
      </c>
      <c r="DC18" s="53">
        <f t="shared" si="7"/>
        <v>345.73128398896472</v>
      </c>
      <c r="DD18" s="53">
        <f t="shared" si="7"/>
        <v>342.86951269634699</v>
      </c>
      <c r="DE18" s="53">
        <f t="shared" si="7"/>
        <v>2410.9571959728428</v>
      </c>
      <c r="DF18" s="53">
        <f t="shared" si="7"/>
        <v>2764.6979459052909</v>
      </c>
      <c r="DG18" s="53">
        <f t="shared" si="7"/>
        <v>325.08264277791824</v>
      </c>
      <c r="DH18" s="53">
        <f t="shared" si="7"/>
        <v>22932.422075505543</v>
      </c>
      <c r="DI18" s="53">
        <f t="shared" si="7"/>
        <v>411.03325441049503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232</v>
      </c>
      <c r="F20" s="570">
        <f xml:space="preserve"> XIRR(J18:EA18, J19:EA19)</f>
        <v>0.20102431178092958</v>
      </c>
      <c r="G20" s="159" t="s">
        <v>161</v>
      </c>
    </row>
    <row r="23" spans="1:204" x14ac:dyDescent="0.35">
      <c r="A23" s="8" t="s">
        <v>284</v>
      </c>
    </row>
    <row r="25" spans="1:204" x14ac:dyDescent="0.35">
      <c r="B25" s="8" t="s">
        <v>285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292755.79151432152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4909.1960590267572</v>
      </c>
      <c r="AM27" s="158">
        <f xml:space="preserve"> 'FS Qtr'!AM$33</f>
        <v>2943.0003448923612</v>
      </c>
      <c r="AN27" s="158">
        <f xml:space="preserve"> 'FS Qtr'!AN$33</f>
        <v>1896.8393611081483</v>
      </c>
      <c r="AO27" s="158">
        <f xml:space="preserve"> 'FS Qtr'!AO$33</f>
        <v>3270.1173860555018</v>
      </c>
      <c r="AP27" s="158">
        <f xml:space="preserve"> 'FS Qtr'!AP$33</f>
        <v>4384.4395589946616</v>
      </c>
      <c r="AQ27" s="158">
        <f xml:space="preserve"> 'FS Qtr'!AQ$33</f>
        <v>2863.9533766767627</v>
      </c>
      <c r="AR27" s="158">
        <f xml:space="preserve"> 'FS Qtr'!AR$33</f>
        <v>1817.1679952192044</v>
      </c>
      <c r="AS27" s="158">
        <f xml:space="preserve"> 'FS Qtr'!AS$33</f>
        <v>3199.521223392991</v>
      </c>
      <c r="AT27" s="158">
        <f xml:space="preserve"> 'FS Qtr'!AT$33</f>
        <v>4302.2754502816688</v>
      </c>
      <c r="AU27" s="158">
        <f xml:space="preserve"> 'FS Qtr'!AU$33</f>
        <v>2790.58193192206</v>
      </c>
      <c r="AV27" s="158">
        <f xml:space="preserve"> 'FS Qtr'!AV$33</f>
        <v>1750.6495910211927</v>
      </c>
      <c r="AW27" s="158">
        <f xml:space="preserve"> 'FS Qtr'!AW$33</f>
        <v>3126.817035749129</v>
      </c>
      <c r="AX27" s="158">
        <f xml:space="preserve"> 'FS Qtr'!AX$33</f>
        <v>4224.8140079291179</v>
      </c>
      <c r="AY27" s="158">
        <f xml:space="preserve"> 'FS Qtr'!AY$33</f>
        <v>2721.5676628067081</v>
      </c>
      <c r="AZ27" s="158">
        <f xml:space="preserve"> 'FS Qtr'!AZ$33</f>
        <v>1688.1939606860458</v>
      </c>
      <c r="BA27" s="158">
        <f xml:space="preserve"> 'FS Qtr'!BA$33</f>
        <v>3057.9157908259435</v>
      </c>
      <c r="BB27" s="158">
        <f xml:space="preserve"> 'FS Qtr'!BB$33</f>
        <v>4157.333742277815</v>
      </c>
      <c r="BC27" s="158">
        <f xml:space="preserve"> 'FS Qtr'!BC$33</f>
        <v>2670.844152858399</v>
      </c>
      <c r="BD27" s="158">
        <f xml:space="preserve"> 'FS Qtr'!BD$33</f>
        <v>1655.4434972740373</v>
      </c>
      <c r="BE27" s="158">
        <f xml:space="preserve"> 'FS Qtr'!BE$33</f>
        <v>3008.6507118809882</v>
      </c>
      <c r="BF27" s="158">
        <f xml:space="preserve"> 'FS Qtr'!BF$33</f>
        <v>4110.2236383239551</v>
      </c>
      <c r="BG27" s="158">
        <f xml:space="preserve"> 'FS Qtr'!BG$33</f>
        <v>2631.9481205018228</v>
      </c>
      <c r="BH27" s="158">
        <f xml:space="preserve"> 'FS Qtr'!BH$33</f>
        <v>1615.6504034329573</v>
      </c>
      <c r="BI27" s="158">
        <f xml:space="preserve"> 'FS Qtr'!BI$33</f>
        <v>2976.2324338378294</v>
      </c>
      <c r="BJ27" s="158">
        <f xml:space="preserve"> 'FS Qtr'!BJ$33</f>
        <v>4066.2145278960279</v>
      </c>
      <c r="BK27" s="158">
        <f xml:space="preserve"> 'FS Qtr'!BK$33</f>
        <v>2595.958754404011</v>
      </c>
      <c r="BL27" s="158">
        <f xml:space="preserve"> 'FS Qtr'!BL$33</f>
        <v>1585.3929612141665</v>
      </c>
      <c r="BM27" s="158">
        <f xml:space="preserve"> 'FS Qtr'!BM$33</f>
        <v>2939.6322931728964</v>
      </c>
      <c r="BN27" s="158">
        <f xml:space="preserve"> 'FS Qtr'!BN$33</f>
        <v>4024.7182296712294</v>
      </c>
      <c r="BO27" s="158">
        <f xml:space="preserve"> 'FS Qtr'!BO$33</f>
        <v>2562.3172735846579</v>
      </c>
      <c r="BP27" s="158">
        <f xml:space="preserve"> 'FS Qtr'!BP$33</f>
        <v>1557.3369941935155</v>
      </c>
      <c r="BQ27" s="158">
        <f xml:space="preserve"> 'FS Qtr'!BQ$33</f>
        <v>2905.148841300781</v>
      </c>
      <c r="BR27" s="158">
        <f xml:space="preserve"> 'FS Qtr'!BR$33</f>
        <v>3985.2549043358504</v>
      </c>
      <c r="BS27" s="158">
        <f xml:space="preserve"> 'FS Qtr'!BS$33</f>
        <v>2530.5678179020965</v>
      </c>
      <c r="BT27" s="158">
        <f xml:space="preserve"> 'FS Qtr'!BT$33</f>
        <v>1537.5423982345542</v>
      </c>
      <c r="BU27" s="158">
        <f xml:space="preserve"> 'FS Qtr'!BU$33</f>
        <v>2865.8772077797776</v>
      </c>
      <c r="BV27" s="158">
        <f xml:space="preserve"> 'FS Qtr'!BV$33</f>
        <v>3947.4329449569564</v>
      </c>
      <c r="BW27" s="158">
        <f xml:space="preserve"> 'FS Qtr'!BW$33</f>
        <v>2500.3383438437468</v>
      </c>
      <c r="BX27" s="158">
        <f xml:space="preserve"> 'FS Qtr'!BX$33</f>
        <v>1506.1766550281727</v>
      </c>
      <c r="BY27" s="158">
        <f xml:space="preserve"> 'FS Qtr'!BY$33</f>
        <v>2840.9601960174468</v>
      </c>
      <c r="BZ27" s="158">
        <f xml:space="preserve"> 'FS Qtr'!BZ$33</f>
        <v>3910.9325972928473</v>
      </c>
      <c r="CA27" s="158">
        <f xml:space="preserve"> 'FS Qtr'!CA$33</f>
        <v>2471.32506375705</v>
      </c>
      <c r="CB27" s="158">
        <f xml:space="preserve"> 'FS Qtr'!CB$33</f>
        <v>1482.430140207483</v>
      </c>
      <c r="CC27" s="158">
        <f xml:space="preserve"> 'FS Qtr'!CC$33</f>
        <v>2810.6441486202593</v>
      </c>
      <c r="CD27" s="158">
        <f xml:space="preserve"> 'FS Qtr'!CD$33</f>
        <v>3875.4926181565538</v>
      </c>
      <c r="CE27" s="158">
        <f xml:space="preserve"> 'FS Qtr'!CE$33</f>
        <v>2443.2797712294091</v>
      </c>
      <c r="CF27" s="158">
        <f xml:space="preserve"> 'FS Qtr'!CF$33</f>
        <v>1459.5739914932542</v>
      </c>
      <c r="CG27" s="158">
        <f xml:space="preserve"> 'FS Qtr'!CG$33</f>
        <v>2781.1975992994471</v>
      </c>
      <c r="CH27" s="158">
        <f xml:space="preserve"> 'FS Qtr'!CH$33</f>
        <v>3840.8994082870004</v>
      </c>
      <c r="CI27" s="158">
        <f xml:space="preserve"> 'FS Qtr'!CI$33</f>
        <v>2415.9995172490057</v>
      </c>
      <c r="CJ27" s="158">
        <f xml:space="preserve"> 'FS Qtr'!CJ$33</f>
        <v>1443.5895892257051</v>
      </c>
      <c r="CK27" s="158">
        <f xml:space="preserve"> 'FS Qtr'!CK$33</f>
        <v>2746.2626672077236</v>
      </c>
      <c r="CL27" s="158">
        <f xml:space="preserve"> 'FS Qtr'!CL$33</f>
        <v>3806.9781607165132</v>
      </c>
      <c r="CM27" s="158">
        <f xml:space="preserve"> 'FS Qtr'!CM$33</f>
        <v>2389.3182010856895</v>
      </c>
      <c r="CN27" s="158">
        <f xml:space="preserve"> 'FS Qtr'!CN$33</f>
        <v>1415.7963446050539</v>
      </c>
      <c r="CO27" s="158">
        <f xml:space="preserve"> 'FS Qtr'!CO$33</f>
        <v>2724.2116905817393</v>
      </c>
      <c r="CP27" s="158">
        <f xml:space="preserve"> 'FS Qtr'!CP$33</f>
        <v>3773.5856507669332</v>
      </c>
      <c r="CQ27" s="158">
        <f xml:space="preserve"> 'FS Qtr'!CQ$33</f>
        <v>2363.0997207175801</v>
      </c>
      <c r="CR27" s="158">
        <f xml:space="preserve"> 'FS Qtr'!CR$33</f>
        <v>1394.5876204173339</v>
      </c>
      <c r="CS27" s="158">
        <f xml:space="preserve"> 'FS Qtr'!CS$33</f>
        <v>2696.3986169531904</v>
      </c>
      <c r="CT27" s="158">
        <f xml:space="preserve"> 'FS Qtr'!CT$33</f>
        <v>3740.6043631566367</v>
      </c>
      <c r="CU27" s="158">
        <f xml:space="preserve"> 'FS Qtr'!CU$33</f>
        <v>2337.2323935115346</v>
      </c>
      <c r="CV27" s="158">
        <f xml:space="preserve"> 'FS Qtr'!CV$33</f>
        <v>1373.6830027297628</v>
      </c>
      <c r="CW27" s="158">
        <f xml:space="preserve"> 'FS Qtr'!CW$33</f>
        <v>2668.8963955310187</v>
      </c>
      <c r="CX27" s="158">
        <f xml:space="preserve"> 'FS Qtr'!CX$33</f>
        <v>3707.9377081867565</v>
      </c>
      <c r="CY27" s="158">
        <f xml:space="preserve"> 'FS Qtr'!CY$33</f>
        <v>2311.6244115273234</v>
      </c>
      <c r="CZ27" s="158">
        <f xml:space="preserve"> 'FS Qtr'!CZ$33</f>
        <v>1358.8411440583611</v>
      </c>
      <c r="DA27" s="158">
        <f xml:space="preserve"> 'FS Qtr'!DA$33</f>
        <v>2635.7757147470957</v>
      </c>
      <c r="DB27" s="158">
        <f xml:space="preserve"> 'FS Qtr'!DB$33</f>
        <v>3675.5061249831374</v>
      </c>
      <c r="DC27" s="158">
        <f xml:space="preserve"> 'FS Qtr'!DC$33</f>
        <v>2286.2001395231969</v>
      </c>
      <c r="DD27" s="158">
        <f xml:space="preserve"> 'FS Qtr'!DD$33</f>
        <v>1332.4522698488108</v>
      </c>
      <c r="DE27" s="158">
        <f xml:space="preserve"> 'FS Qtr'!DE$33</f>
        <v>2614.5056375881613</v>
      </c>
      <c r="DF27" s="158">
        <f xml:space="preserve"> 'FS Qtr'!DF$33</f>
        <v>3643.2439072444831</v>
      </c>
      <c r="DG27" s="158">
        <f xml:space="preserve"> 'FS Qtr'!DG$33</f>
        <v>2260.8970993407365</v>
      </c>
      <c r="DH27" s="158">
        <f xml:space="preserve"> 'FS Qtr'!DH$33</f>
        <v>1400.8027194111687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102161.68136899268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2909.2255107857768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2886.6875423022957</v>
      </c>
      <c r="AL28" s="158">
        <f xml:space="preserve"> Debt!AL$98</f>
        <v>3776.3046607898132</v>
      </c>
      <c r="AM28" s="158">
        <f xml:space="preserve"> Debt!AM$98</f>
        <v>2263.8464191479702</v>
      </c>
      <c r="AN28" s="158">
        <f xml:space="preserve"> Debt!AN$98</f>
        <v>1459.1072008524216</v>
      </c>
      <c r="AO28" s="158">
        <f xml:space="preserve"> Debt!AO$98</f>
        <v>2515.4749123503861</v>
      </c>
      <c r="AP28" s="158">
        <f xml:space="preserve"> Debt!AP$98</f>
        <v>3372.6458146112782</v>
      </c>
      <c r="AQ28" s="158">
        <f xml:space="preserve"> Debt!AQ$98</f>
        <v>2203.0410589821249</v>
      </c>
      <c r="AR28" s="158">
        <f xml:space="preserve"> Debt!AR$98</f>
        <v>1397.8215347840032</v>
      </c>
      <c r="AS28" s="158">
        <f xml:space="preserve"> Debt!AS$98</f>
        <v>2461.1701718407621</v>
      </c>
      <c r="AT28" s="158">
        <f xml:space="preserve"> Debt!AT$98</f>
        <v>3309.4426540628219</v>
      </c>
      <c r="AU28" s="158">
        <f xml:space="preserve"> Debt!AU$98</f>
        <v>2146.6014860938922</v>
      </c>
      <c r="AV28" s="158">
        <f xml:space="preserve"> Debt!AV$98</f>
        <v>1346.6535315547635</v>
      </c>
      <c r="AW28" s="158">
        <f xml:space="preserve"> Debt!AW$98</f>
        <v>2405.2438736531763</v>
      </c>
      <c r="AX28" s="158">
        <f xml:space="preserve"> Debt!AX$98</f>
        <v>3249.8569291762446</v>
      </c>
      <c r="AY28" s="158">
        <f xml:space="preserve"> Debt!AY$98</f>
        <v>2093.5135867743907</v>
      </c>
      <c r="AZ28" s="158">
        <f xml:space="preserve"> Debt!AZ$98</f>
        <v>1298.6107389892659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285</v>
      </c>
      <c r="G30" s="7" t="s">
        <v>279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1.3000000000000003</v>
      </c>
      <c r="AL30" s="52">
        <f t="shared" si="8"/>
        <v>1.3</v>
      </c>
      <c r="AM30" s="52">
        <f t="shared" si="8"/>
        <v>1.3</v>
      </c>
      <c r="AN30" s="52">
        <f t="shared" si="8"/>
        <v>1.3000000000000003</v>
      </c>
      <c r="AO30" s="52">
        <f t="shared" si="8"/>
        <v>1.2999999999999998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1.3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286</v>
      </c>
      <c r="F31" s="594">
        <f xml:space="preserve"> MIN(J30:EA30)</f>
        <v>1.2999999999999998</v>
      </c>
      <c r="G31" s="594" t="s">
        <v>279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287</v>
      </c>
      <c r="F32" s="594">
        <f xml:space="preserve"> AVERAGE(J30:EA30)</f>
        <v>1.2999999999999992</v>
      </c>
      <c r="G32" s="159" t="s">
        <v>279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1" sqref="E2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14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-25094.10344449769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-1168.8582651881661</v>
      </c>
      <c r="N16" s="450">
        <f xml:space="preserve"> Debt!N$82</f>
        <v>-1161.4786981037334</v>
      </c>
      <c r="O16" s="450">
        <f xml:space="preserve"> Debt!O$82</f>
        <v>-1118.4330386960578</v>
      </c>
      <c r="P16" s="450">
        <f xml:space="preserve"> Debt!P$82</f>
        <v>-1074.9322256894084</v>
      </c>
      <c r="Q16" s="450">
        <f xml:space="preserve"> Debt!Q$82</f>
        <v>-1079.3053273705266</v>
      </c>
      <c r="R16" s="450">
        <f xml:space="preserve"> Debt!R$82</f>
        <v>-1061.7315429230823</v>
      </c>
      <c r="S16" s="450">
        <f xml:space="preserve"> Debt!S$82</f>
        <v>-1017.5716531236438</v>
      </c>
      <c r="T16" s="450">
        <f xml:space="preserve"> Debt!T$82</f>
        <v>-975.03965780028557</v>
      </c>
      <c r="U16" s="450">
        <f xml:space="preserve"> Debt!U$82</f>
        <v>-977.01772466170678</v>
      </c>
      <c r="V16" s="450">
        <f xml:space="preserve"> Debt!V$82</f>
        <v>-957.09443221281981</v>
      </c>
      <c r="W16" s="450">
        <f xml:space="preserve"> Debt!W$82</f>
        <v>-911.74553312451428</v>
      </c>
      <c r="X16" s="450">
        <f xml:space="preserve"> Debt!X$82</f>
        <v>-879.88566856378975</v>
      </c>
      <c r="Y16" s="450">
        <f xml:space="preserve"> Debt!Y$82</f>
        <v>-869.73144890714548</v>
      </c>
      <c r="Z16" s="450">
        <f xml:space="preserve"> Debt!Z$82</f>
        <v>-847.41497435371048</v>
      </c>
      <c r="AA16" s="450">
        <f xml:space="preserve"> Debt!AA$82</f>
        <v>-800.79999507632624</v>
      </c>
      <c r="AB16" s="450">
        <f xml:space="preserve"> Debt!AB$82</f>
        <v>-760.30943779471647</v>
      </c>
      <c r="AC16" s="450">
        <f xml:space="preserve"> Debt!AC$82</f>
        <v>-757.10803834167416</v>
      </c>
      <c r="AD16" s="450">
        <f xml:space="preserve"> Debt!AD$82</f>
        <v>-732.08391685311835</v>
      </c>
      <c r="AE16" s="450">
        <f xml:space="preserve"> Debt!AE$82</f>
        <v>-684.11648998122905</v>
      </c>
      <c r="AF16" s="450">
        <f xml:space="preserve"> Debt!AF$82</f>
        <v>-644.70384636538995</v>
      </c>
      <c r="AG16" s="450">
        <f xml:space="preserve"> Debt!AG$82</f>
        <v>-638.69791574728799</v>
      </c>
      <c r="AH16" s="450">
        <f xml:space="preserve"> Debt!AH$82</f>
        <v>-610.9018177048365</v>
      </c>
      <c r="AI16" s="450">
        <f xml:space="preserve"> Debt!AI$82</f>
        <v>-561.49256380161557</v>
      </c>
      <c r="AJ16" s="450">
        <f xml:space="preserve"> Debt!AJ$82</f>
        <v>-523.1987735794188</v>
      </c>
      <c r="AK16" s="450">
        <f xml:space="preserve"> Debt!AK$82</f>
        <v>-514.23450347104631</v>
      </c>
      <c r="AL16" s="450">
        <f xml:space="preserve"> Debt!AL$82</f>
        <v>-483.50781881853908</v>
      </c>
      <c r="AM16" s="450">
        <f xml:space="preserve"> Debt!AM$82</f>
        <v>-433.01826724164619</v>
      </c>
      <c r="AN16" s="450">
        <f xml:space="preserve"> Debt!AN$82</f>
        <v>-400.54398664162875</v>
      </c>
      <c r="AO16" s="450">
        <f xml:space="preserve"> Debt!AO$82</f>
        <v>-384.48911122609837</v>
      </c>
      <c r="AP16" s="450">
        <f xml:space="preserve"> Debt!AP$82</f>
        <v>-356.03915067727797</v>
      </c>
      <c r="AQ16" s="450">
        <f xml:space="preserve"> Debt!AQ$82</f>
        <v>-309.78451516362333</v>
      </c>
      <c r="AR16" s="450">
        <f xml:space="preserve"> Debt!AR$82</f>
        <v>-274.6512210245279</v>
      </c>
      <c r="AS16" s="450">
        <f xml:space="preserve"> Debt!AS$82</f>
        <v>-260.66815149944841</v>
      </c>
      <c r="AT16" s="450">
        <f xml:space="preserve"> Debt!AT$82</f>
        <v>-229.79160570219423</v>
      </c>
      <c r="AU16" s="450">
        <f xml:space="preserve"> Debt!AU$82</f>
        <v>-182.57028962733128</v>
      </c>
      <c r="AV16" s="450">
        <f xml:space="preserve"> Debt!AV$82</f>
        <v>-149.14090234060822</v>
      </c>
      <c r="AW16" s="450">
        <f xml:space="preserve"> Debt!AW$82</f>
        <v>-132.63574860131141</v>
      </c>
      <c r="AX16" s="450">
        <f xml:space="preserve"> Debt!AX$82</f>
        <v>-99.246626382764973</v>
      </c>
      <c r="AY16" s="450">
        <f xml:space="preserve"> Debt!AY$82</f>
        <v>-50.937268406598285</v>
      </c>
      <c r="AZ16" s="450">
        <f xml:space="preserve"> Debt!AZ$82</f>
        <v>-19.191291709198822</v>
      </c>
      <c r="BA16" s="450">
        <f xml:space="preserve"> Debt!BA$82</f>
        <v>2.2104889770465285E-12</v>
      </c>
      <c r="BB16" s="450">
        <f xml:space="preserve"> Debt!BB$82</f>
        <v>2.2686742290210937E-12</v>
      </c>
      <c r="BC16" s="450">
        <f xml:space="preserve"> Debt!BC$82</f>
        <v>2.3034605671994173E-12</v>
      </c>
      <c r="BD16" s="450">
        <f xml:space="preserve"> Debt!BD$82</f>
        <v>2.3133587709410783E-12</v>
      </c>
      <c r="BE16" s="450">
        <f xml:space="preserve"> Debt!BE$82</f>
        <v>2.3484447123003513E-12</v>
      </c>
      <c r="BF16" s="450">
        <f xml:space="preserve"> Debt!BF$82</f>
        <v>2.41026128263951E-12</v>
      </c>
      <c r="BG16" s="450">
        <f xml:space="preserve"> Debt!BG$82</f>
        <v>2.4472186223066492E-12</v>
      </c>
      <c r="BH16" s="450">
        <f xml:space="preserve"> Debt!BH$82</f>
        <v>2.4307264968084953E-12</v>
      </c>
      <c r="BI16" s="450">
        <f xml:space="preserve"> Debt!BI$82</f>
        <v>2.4946005875301855E-12</v>
      </c>
      <c r="BJ16" s="450">
        <f xml:space="preserve"> Debt!BJ$82</f>
        <v>2.5602643231418776E-12</v>
      </c>
      <c r="BK16" s="450">
        <f xml:space="preserve"> Debt!BK$82</f>
        <v>2.5995217094300528E-12</v>
      </c>
      <c r="BL16" s="450">
        <f xml:space="preserve"> Debt!BL$82</f>
        <v>2.5820031935621546E-12</v>
      </c>
      <c r="BM16" s="450">
        <f xml:space="preserve"> Debt!BM$82</f>
        <v>2.6498524997040934E-12</v>
      </c>
      <c r="BN16" s="450">
        <f xml:space="preserve"> Debt!BN$82</f>
        <v>2.7196028296047297E-12</v>
      </c>
      <c r="BO16" s="450">
        <f xml:space="preserve"> Debt!BO$82</f>
        <v>2.7613034063253357E-12</v>
      </c>
      <c r="BP16" s="450">
        <f xml:space="preserve"> Debt!BP$82</f>
        <v>2.7426946225000996E-12</v>
      </c>
      <c r="BQ16" s="450">
        <f xml:space="preserve"> Debt!BQ$82</f>
        <v>2.8147665423024634E-12</v>
      </c>
      <c r="BR16" s="450">
        <f xml:space="preserve"> Debt!BR$82</f>
        <v>2.8888577964159635E-12</v>
      </c>
      <c r="BS16" s="450">
        <f xml:space="preserve"> Debt!BS$82</f>
        <v>2.933153615961008E-12</v>
      </c>
      <c r="BT16" s="450">
        <f xml:space="preserve"> Debt!BT$82</f>
        <v>2.9457576746151013E-12</v>
      </c>
      <c r="BU16" s="450">
        <f xml:space="preserve"> Debt!BU$82</f>
        <v>2.9904349993467639E-12</v>
      </c>
      <c r="BV16" s="450">
        <f xml:space="preserve"> Debt!BV$82</f>
        <v>3.0691502590731594E-12</v>
      </c>
      <c r="BW16" s="450">
        <f xml:space="preserve"> Debt!BW$82</f>
        <v>3.1162105630456145E-12</v>
      </c>
      <c r="BX16" s="450">
        <f xml:space="preserve"> Debt!BX$82</f>
        <v>3.0952100135990024E-12</v>
      </c>
      <c r="BY16" s="450">
        <f xml:space="preserve"> Debt!BY$82</f>
        <v>3.1765452545119099E-12</v>
      </c>
      <c r="BZ16" s="450">
        <f xml:space="preserve"> Debt!BZ$82</f>
        <v>3.2601593724566815E-12</v>
      </c>
      <c r="CA16" s="450">
        <f xml:space="preserve"> Debt!CA$82</f>
        <v>3.3101484828343503E-12</v>
      </c>
      <c r="CB16" s="450">
        <f xml:space="preserve"> Debt!CB$82</f>
        <v>3.2878409604500316E-12</v>
      </c>
      <c r="CC16" s="450">
        <f xml:space="preserve"> Debt!CC$82</f>
        <v>3.3742381145774129E-12</v>
      </c>
      <c r="CD16" s="450">
        <f xml:space="preserve"> Debt!CD$82</f>
        <v>3.4630559720548974E-12</v>
      </c>
      <c r="CE16" s="450">
        <f xml:space="preserve"> Debt!CE$82</f>
        <v>3.516156163626406E-12</v>
      </c>
      <c r="CF16" s="450">
        <f xml:space="preserve"> Debt!CF$82</f>
        <v>3.4924603286106628E-12</v>
      </c>
      <c r="CG16" s="450">
        <f xml:space="preserve"> Debt!CG$82</f>
        <v>3.584234425023599E-12</v>
      </c>
      <c r="CH16" s="450">
        <f xml:space="preserve"> Debt!CH$82</f>
        <v>3.6785798776910704E-12</v>
      </c>
      <c r="CI16" s="450">
        <f xml:space="preserve"> Debt!CI$82</f>
        <v>3.734984769149E-12</v>
      </c>
      <c r="CJ16" s="450">
        <f xml:space="preserve"> Debt!CJ$82</f>
        <v>3.7510343776135314E-12</v>
      </c>
      <c r="CK16" s="450">
        <f xml:space="preserve"> Debt!CK$82</f>
        <v>3.8079250656740034E-12</v>
      </c>
      <c r="CL16" s="450">
        <f xml:space="preserve"> Debt!CL$82</f>
        <v>3.9081585804063606E-12</v>
      </c>
      <c r="CM16" s="450">
        <f xml:space="preserve"> Debt!CM$82</f>
        <v>3.9680836786392577E-12</v>
      </c>
      <c r="CN16" s="450">
        <f xml:space="preserve"> Debt!CN$82</f>
        <v>3.9413422451527749E-12</v>
      </c>
      <c r="CO16" s="450">
        <f xml:space="preserve"> Debt!CO$82</f>
        <v>4.0449119608170674E-12</v>
      </c>
      <c r="CP16" s="450">
        <f xml:space="preserve"> Debt!CP$82</f>
        <v>4.1513835262032639E-12</v>
      </c>
      <c r="CQ16" s="450">
        <f xml:space="preserve"> Debt!CQ$82</f>
        <v>4.2150380736050466E-12</v>
      </c>
      <c r="CR16" s="450">
        <f xml:space="preserve"> Debt!CR$82</f>
        <v>4.1866323822394476E-12</v>
      </c>
      <c r="CS16" s="450">
        <f xml:space="preserve"> Debt!CS$82</f>
        <v>4.2966477776171851E-12</v>
      </c>
      <c r="CT16" s="450">
        <f xml:space="preserve"> Debt!CT$82</f>
        <v>4.40974561985146E-12</v>
      </c>
      <c r="CU16" s="450">
        <f xml:space="preserve"> Debt!CU$82</f>
        <v>4.4773617193558494E-12</v>
      </c>
      <c r="CV16" s="450">
        <f xml:space="preserve"> Debt!CV$82</f>
        <v>4.4471881947254072E-12</v>
      </c>
      <c r="CW16" s="450">
        <f xml:space="preserve"> Debt!CW$82</f>
        <v>4.5640504178423589E-12</v>
      </c>
      <c r="CX16" s="450">
        <f xml:space="preserve"> Debt!CX$82</f>
        <v>4.684186924445345E-12</v>
      </c>
      <c r="CY16" s="450">
        <f xml:space="preserve"> Debt!CY$82</f>
        <v>4.7560111239535062E-12</v>
      </c>
      <c r="CZ16" s="450">
        <f xml:space="preserve"> Debt!CZ$82</f>
        <v>4.7764481862470173E-12</v>
      </c>
      <c r="DA16" s="450">
        <f xml:space="preserve"> Debt!DA$82</f>
        <v>4.8488909837384306E-12</v>
      </c>
      <c r="DB16" s="450">
        <f xml:space="preserve"> Debt!DB$82</f>
        <v>4.976525161793904E-12</v>
      </c>
      <c r="DC16" s="450">
        <f xml:space="preserve"> Debt!DC$82</f>
        <v>5.05283188094141E-12</v>
      </c>
      <c r="DD16" s="450">
        <f xml:space="preserve"> Debt!DD$82</f>
        <v>5.0187801878307178E-12</v>
      </c>
      <c r="DE16" s="450">
        <f xml:space="preserve"> Debt!DE$82</f>
        <v>5.1506625783220471E-12</v>
      </c>
      <c r="DF16" s="450">
        <f xml:space="preserve"> Debt!DF$82</f>
        <v>5.2862400921968543E-12</v>
      </c>
      <c r="DG16" s="450">
        <f xml:space="preserve"> Debt!DG$82</f>
        <v>5.3672957736105397E-12</v>
      </c>
      <c r="DH16" s="450">
        <f xml:space="preserve"> Debt!DH$82</f>
        <v>5.3311248673101203E-12</v>
      </c>
      <c r="DI16" s="450">
        <f xml:space="preserve"> Debt!DI$82</f>
        <v>5.4712149818788809E-12</v>
      </c>
      <c r="DJ16" s="450">
        <f xml:space="preserve"> Debt!DJ$82</f>
        <v>5.6152301864934656E-12</v>
      </c>
      <c r="DK16" s="450">
        <f xml:space="preserve"> Debt!DK$82</f>
        <v>5.7013303826863659E-12</v>
      </c>
      <c r="DL16" s="450">
        <f xml:space="preserve"> Debt!DL$82</f>
        <v>5.662908373585652E-12</v>
      </c>
      <c r="DM16" s="450">
        <f xml:space="preserve"> Debt!DM$82</f>
        <v>5.8117170214026534E-12</v>
      </c>
      <c r="DN16" s="450">
        <f xml:space="preserve"> Debt!DN$82</f>
        <v>5.9646950379440435E-12</v>
      </c>
      <c r="DO16" s="450">
        <f xml:space="preserve"> Debt!DO$82</f>
        <v>6.0561536951925191E-12</v>
      </c>
      <c r="DP16" s="450">
        <f xml:space="preserve"> Debt!DP$82</f>
        <v>6.0821776020131654E-12</v>
      </c>
      <c r="DQ16" s="450">
        <f xml:space="preserve"> Debt!DQ$82</f>
        <v>6.1744239623103645E-12</v>
      </c>
      <c r="DR16" s="450">
        <f xml:space="preserve"> Debt!DR$82</f>
        <v>6.3369492758384315E-12</v>
      </c>
      <c r="DS16" s="450">
        <f xml:space="preserve"> Debt!DS$82</f>
        <v>6.4341158314012875E-12</v>
      </c>
      <c r="DT16" s="450">
        <f xml:space="preserve"> Debt!DT$82</f>
        <v>6.3907554855809744E-12</v>
      </c>
      <c r="DU16" s="450">
        <f xml:space="preserve"> Debt!DU$82</f>
        <v>6.5586903380631856E-12</v>
      </c>
      <c r="DV16" s="450">
        <f xml:space="preserve"> Debt!DV$82</f>
        <v>6.7313304434453178E-12</v>
      </c>
      <c r="DW16" s="450">
        <f xml:space="preserve"> Debt!DW$82</f>
        <v>6.8345441769114796E-12</v>
      </c>
      <c r="DX16" s="450">
        <f xml:space="preserve"> Debt!DX$82</f>
        <v>6.7884852922409889E-12</v>
      </c>
      <c r="DY16" s="450">
        <f xml:space="preserve"> Debt!DY$82</f>
        <v>6.9668716001982114E-12</v>
      </c>
      <c r="DZ16" s="450">
        <f xml:space="preserve"> Debt!DZ$82</f>
        <v>7.1502559933081912E-12</v>
      </c>
      <c r="EA16" s="450">
        <f xml:space="preserve"> Debt!EA$82</f>
        <v>7.2598932518722505E-12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197572.93778281056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2655.8917348118339</v>
      </c>
      <c r="N19" s="589">
        <f t="shared" si="8"/>
        <v>3134.2619268962671</v>
      </c>
      <c r="O19" s="589">
        <f t="shared" si="8"/>
        <v>-55.898710571058928</v>
      </c>
      <c r="P19" s="589">
        <f t="shared" si="8"/>
        <v>-14.301163423783237</v>
      </c>
      <c r="Q19" s="589">
        <f t="shared" si="8"/>
        <v>2711.9717213631448</v>
      </c>
      <c r="R19" s="589">
        <f t="shared" si="8"/>
        <v>3198.1455477706741</v>
      </c>
      <c r="S19" s="589">
        <f t="shared" si="8"/>
        <v>25.137161332037635</v>
      </c>
      <c r="T19" s="589">
        <f t="shared" si="8"/>
        <v>65.727539036133294</v>
      </c>
      <c r="U19" s="589">
        <f t="shared" si="8"/>
        <v>2780.7620953795094</v>
      </c>
      <c r="V19" s="589">
        <f t="shared" si="8"/>
        <v>3266.9057861489182</v>
      </c>
      <c r="W19" s="589">
        <f t="shared" si="8"/>
        <v>111.04367967077985</v>
      </c>
      <c r="X19" s="589">
        <f t="shared" si="8"/>
        <v>140.92280204519147</v>
      </c>
      <c r="Y19" s="589">
        <f t="shared" si="8"/>
        <v>2854.5231408913128</v>
      </c>
      <c r="Z19" s="589">
        <f t="shared" si="8"/>
        <v>3340.6912358766426</v>
      </c>
      <c r="AA19" s="589">
        <f t="shared" si="8"/>
        <v>201.97211271437845</v>
      </c>
      <c r="AB19" s="589">
        <f t="shared" si="8"/>
        <v>240.44201486301188</v>
      </c>
      <c r="AC19" s="589">
        <f t="shared" si="8"/>
        <v>2933.5895365907195</v>
      </c>
      <c r="AD19" s="589">
        <f t="shared" si="8"/>
        <v>3420.1072927030937</v>
      </c>
      <c r="AE19" s="589">
        <f t="shared" si="8"/>
        <v>298.53753284584832</v>
      </c>
      <c r="AF19" s="589">
        <f t="shared" si="8"/>
        <v>335.88880411619118</v>
      </c>
      <c r="AG19" s="589">
        <f t="shared" si="8"/>
        <v>3018.4070164059813</v>
      </c>
      <c r="AH19" s="589">
        <f t="shared" si="8"/>
        <v>3505.3494816456732</v>
      </c>
      <c r="AI19" s="589">
        <f t="shared" si="8"/>
        <v>400.93885495418806</v>
      </c>
      <c r="AJ19" s="589">
        <f t="shared" si="8"/>
        <v>437.12973514615248</v>
      </c>
      <c r="AK19" s="589">
        <f t="shared" si="8"/>
        <v>3109.2382531904732</v>
      </c>
      <c r="AL19" s="589">
        <f t="shared" si="8"/>
        <v>3596.7746822595946</v>
      </c>
      <c r="AM19" s="589">
        <f t="shared" si="8"/>
        <v>509.08242535535112</v>
      </c>
      <c r="AN19" s="589">
        <f t="shared" si="8"/>
        <v>539.41142123525754</v>
      </c>
      <c r="AO19" s="589">
        <f t="shared" si="8"/>
        <v>3205.3079696029272</v>
      </c>
      <c r="AP19" s="589">
        <f t="shared" ref="AP19:BU19" si="9" xml:space="preserve"> AP14 + SUM(AP16:AP18)</f>
        <v>3688.2416226537111</v>
      </c>
      <c r="AQ19" s="589">
        <f t="shared" si="9"/>
        <v>611.87366105240199</v>
      </c>
      <c r="AR19" s="589">
        <f t="shared" si="9"/>
        <v>644.81844191029302</v>
      </c>
      <c r="AS19" s="589">
        <f t="shared" si="9"/>
        <v>3295.4057213547799</v>
      </c>
      <c r="AT19" s="589">
        <f t="shared" si="9"/>
        <v>3778.4504047728401</v>
      </c>
      <c r="AU19" s="589">
        <f t="shared" si="9"/>
        <v>718.52984534622851</v>
      </c>
      <c r="AV19" s="589">
        <f t="shared" si="9"/>
        <v>749.72661971350578</v>
      </c>
      <c r="AW19" s="589">
        <f t="shared" si="9"/>
        <v>3389.6632867891767</v>
      </c>
      <c r="AX19" s="589">
        <f t="shared" si="9"/>
        <v>3872.9154148876955</v>
      </c>
      <c r="AY19" s="589">
        <f t="shared" si="9"/>
        <v>829.48549794200437</v>
      </c>
      <c r="AZ19" s="589">
        <f t="shared" si="9"/>
        <v>858.95387345192989</v>
      </c>
      <c r="BA19" s="589">
        <f t="shared" si="9"/>
        <v>3488.4684041472387</v>
      </c>
      <c r="BB19" s="589">
        <f t="shared" si="9"/>
        <v>3936.0366274645125</v>
      </c>
      <c r="BC19" s="589">
        <f t="shared" si="9"/>
        <v>859.62219853396414</v>
      </c>
      <c r="BD19" s="589">
        <f t="shared" si="9"/>
        <v>857.29870254233856</v>
      </c>
      <c r="BE19" s="589">
        <f t="shared" si="9"/>
        <v>3454.5777464633106</v>
      </c>
      <c r="BF19" s="589">
        <f t="shared" si="9"/>
        <v>3899.8614623563603</v>
      </c>
      <c r="BG19" s="589">
        <f t="shared" si="9"/>
        <v>838.69448900359453</v>
      </c>
      <c r="BH19" s="589">
        <f t="shared" si="9"/>
        <v>836.32417340453765</v>
      </c>
      <c r="BI19" s="589">
        <f t="shared" si="9"/>
        <v>3420.6227598519195</v>
      </c>
      <c r="BJ19" s="589">
        <f t="shared" si="9"/>
        <v>3863.6321693335021</v>
      </c>
      <c r="BK19" s="589">
        <f t="shared" si="9"/>
        <v>817.6356230512655</v>
      </c>
      <c r="BL19" s="589">
        <f t="shared" si="9"/>
        <v>815.21754440624807</v>
      </c>
      <c r="BM19" s="589">
        <f t="shared" si="9"/>
        <v>3386.599070516696</v>
      </c>
      <c r="BN19" s="589">
        <f t="shared" si="9"/>
        <v>3827.3443003790544</v>
      </c>
      <c r="BO19" s="589">
        <f t="shared" si="9"/>
        <v>796.44151229994941</v>
      </c>
      <c r="BP19" s="589">
        <f t="shared" si="9"/>
        <v>793.97470815968427</v>
      </c>
      <c r="BQ19" s="589">
        <f t="shared" si="9"/>
        <v>3352.5022318382125</v>
      </c>
      <c r="BR19" s="589">
        <f t="shared" si="9"/>
        <v>3790.9933345494164</v>
      </c>
      <c r="BS19" s="589">
        <f t="shared" si="9"/>
        <v>775.10799318136833</v>
      </c>
      <c r="BT19" s="589">
        <f t="shared" si="9"/>
        <v>772.59148170273261</v>
      </c>
      <c r="BU19" s="589">
        <f t="shared" si="9"/>
        <v>3318.3277228303809</v>
      </c>
      <c r="BV19" s="589">
        <f t="shared" ref="BV19:DA19" si="10" xml:space="preserve"> BV14 + SUM(BV16:BV18)</f>
        <v>3754.5746764216606</v>
      </c>
      <c r="BW19" s="589">
        <f t="shared" si="10"/>
        <v>753.63082538506558</v>
      </c>
      <c r="BX19" s="589">
        <f t="shared" si="10"/>
        <v>751.0636049403073</v>
      </c>
      <c r="BY19" s="589">
        <f t="shared" si="10"/>
        <v>3284.0709465661371</v>
      </c>
      <c r="BZ19" s="589">
        <f t="shared" si="10"/>
        <v>3718.0836545100406</v>
      </c>
      <c r="CA19" s="589">
        <f t="shared" si="10"/>
        <v>732.00569027641825</v>
      </c>
      <c r="CB19" s="589">
        <f t="shared" si="10"/>
        <v>729.38673905448297</v>
      </c>
      <c r="CC19" s="589">
        <f t="shared" si="10"/>
        <v>3249.727228571774</v>
      </c>
      <c r="CD19" s="589">
        <f t="shared" si="10"/>
        <v>3681.515519651025</v>
      </c>
      <c r="CE19" s="589">
        <f t="shared" si="10"/>
        <v>710.22818928293816</v>
      </c>
      <c r="CF19" s="589">
        <f t="shared" si="10"/>
        <v>707.55646488276841</v>
      </c>
      <c r="CG19" s="589">
        <f t="shared" si="10"/>
        <v>3215.2918151892918</v>
      </c>
      <c r="CH19" s="589">
        <f t="shared" si="10"/>
        <v>3644.8654433561751</v>
      </c>
      <c r="CI19" s="589">
        <f t="shared" si="10"/>
        <v>688.29384224823764</v>
      </c>
      <c r="CJ19" s="589">
        <f t="shared" si="10"/>
        <v>685.56828126387211</v>
      </c>
      <c r="CK19" s="589">
        <f t="shared" si="10"/>
        <v>3180.7598719061207</v>
      </c>
      <c r="CL19" s="589">
        <f t="shared" si="10"/>
        <v>3608.1285161322553</v>
      </c>
      <c r="CM19" s="589">
        <f t="shared" si="10"/>
        <v>666.19808575299714</v>
      </c>
      <c r="CN19" s="589">
        <f t="shared" si="10"/>
        <v>663.41760335031302</v>
      </c>
      <c r="CO19" s="589">
        <f t="shared" si="10"/>
        <v>3146.1264816515718</v>
      </c>
      <c r="CP19" s="589">
        <f t="shared" si="10"/>
        <v>3571.2997457678916</v>
      </c>
      <c r="CQ19" s="589">
        <f t="shared" si="10"/>
        <v>643.93627140228512</v>
      </c>
      <c r="CR19" s="589">
        <f t="shared" si="10"/>
        <v>641.09976088720771</v>
      </c>
      <c r="CS19" s="589">
        <f t="shared" si="10"/>
        <v>3111.3866430593139</v>
      </c>
      <c r="CT19" s="589">
        <f t="shared" si="10"/>
        <v>3534.3740555861159</v>
      </c>
      <c r="CU19" s="589">
        <f t="shared" si="10"/>
        <v>621.50366407852641</v>
      </c>
      <c r="CV19" s="589">
        <f t="shared" si="10"/>
        <v>618.60999645654181</v>
      </c>
      <c r="CW19" s="589">
        <f t="shared" si="10"/>
        <v>3076.5352686952128</v>
      </c>
      <c r="CX19" s="589">
        <f t="shared" si="10"/>
        <v>3497.346282662078</v>
      </c>
      <c r="CY19" s="589">
        <f t="shared" si="10"/>
        <v>598.89544015944716</v>
      </c>
      <c r="CZ19" s="589">
        <f t="shared" si="10"/>
        <v>595.94346368623769</v>
      </c>
      <c r="DA19" s="589">
        <f t="shared" si="10"/>
        <v>3041.5671832498319</v>
      </c>
      <c r="DB19" s="589">
        <f t="shared" ref="DB19:EA19" si="11" xml:space="preserve"> DB14 + SUM(DB16:DB18)</f>
        <v>3460.2111760052744</v>
      </c>
      <c r="DC19" s="589">
        <f t="shared" si="11"/>
        <v>576.10668570028406</v>
      </c>
      <c r="DD19" s="589">
        <f t="shared" si="11"/>
        <v>573.09522542330569</v>
      </c>
      <c r="DE19" s="589">
        <f t="shared" si="11"/>
        <v>3006.477121694862</v>
      </c>
      <c r="DF19" s="589">
        <f t="shared" si="11"/>
        <v>3422.963394705519</v>
      </c>
      <c r="DG19" s="589">
        <f t="shared" si="11"/>
        <v>553.13239457952739</v>
      </c>
      <c r="DH19" s="589">
        <f t="shared" si="11"/>
        <v>550.06025187035618</v>
      </c>
      <c r="DI19" s="589">
        <f t="shared" si="11"/>
        <v>5.4712149818788809E-12</v>
      </c>
      <c r="DJ19" s="589">
        <f t="shared" si="11"/>
        <v>5.6152301864934656E-12</v>
      </c>
      <c r="DK19" s="589">
        <f t="shared" si="11"/>
        <v>5.7013303826863659E-12</v>
      </c>
      <c r="DL19" s="589">
        <f t="shared" si="11"/>
        <v>5.662908373585652E-12</v>
      </c>
      <c r="DM19" s="589">
        <f t="shared" si="11"/>
        <v>5.8117170214026534E-12</v>
      </c>
      <c r="DN19" s="589">
        <f t="shared" si="11"/>
        <v>5.9646950379440435E-12</v>
      </c>
      <c r="DO19" s="589">
        <f t="shared" si="11"/>
        <v>6.0561536951925191E-12</v>
      </c>
      <c r="DP19" s="589">
        <f t="shared" si="11"/>
        <v>6.0821776020131654E-12</v>
      </c>
      <c r="DQ19" s="589">
        <f t="shared" si="11"/>
        <v>6.1744239623103645E-12</v>
      </c>
      <c r="DR19" s="589">
        <f t="shared" si="11"/>
        <v>6.3369492758384315E-12</v>
      </c>
      <c r="DS19" s="589">
        <f t="shared" si="11"/>
        <v>6.4341158314012875E-12</v>
      </c>
      <c r="DT19" s="589">
        <f t="shared" si="11"/>
        <v>6.3907554855809744E-12</v>
      </c>
      <c r="DU19" s="589">
        <f t="shared" si="11"/>
        <v>6.5586903380631856E-12</v>
      </c>
      <c r="DV19" s="589">
        <f t="shared" si="11"/>
        <v>6.7313304434453178E-12</v>
      </c>
      <c r="DW19" s="589">
        <f t="shared" si="11"/>
        <v>6.8345441769114796E-12</v>
      </c>
      <c r="DX19" s="589">
        <f t="shared" si="11"/>
        <v>6.7884852922409889E-12</v>
      </c>
      <c r="DY19" s="589">
        <f t="shared" si="11"/>
        <v>6.9668716001982114E-12</v>
      </c>
      <c r="DZ19" s="589">
        <f t="shared" si="11"/>
        <v>7.1502559933081912E-12</v>
      </c>
      <c r="EA19" s="589">
        <f t="shared" si="11"/>
        <v>7.2598932518722505E-12</v>
      </c>
    </row>
    <row r="20" spans="1:131" outlineLevel="1" x14ac:dyDescent="0.35"/>
    <row r="21" spans="1:131" s="561" customFormat="1" outlineLevel="1" x14ac:dyDescent="0.35">
      <c r="A21" s="176"/>
      <c r="B21" s="176"/>
      <c r="C21" s="177"/>
      <c r="D21" s="180"/>
      <c r="E21" s="450" t="str">
        <f xml:space="preserve"> Tax!E$79</f>
        <v>Tax paid</v>
      </c>
      <c r="F21" s="450">
        <f xml:space="preserve"> Tax!F$79</f>
        <v>0</v>
      </c>
      <c r="G21" s="450" t="str">
        <f xml:space="preserve"> Tax!G$79</f>
        <v>$ 000s</v>
      </c>
      <c r="H21" s="450">
        <f xml:space="preserve"> Tax!H$79</f>
        <v>-29911.249712986886</v>
      </c>
      <c r="I21" s="450">
        <f xml:space="preserve"> Tax!I$79</f>
        <v>0</v>
      </c>
      <c r="J21" s="450">
        <f xml:space="preserve"> Tax!J$79</f>
        <v>0</v>
      </c>
      <c r="K21" s="450">
        <f xml:space="preserve"> Tax!K$79</f>
        <v>0</v>
      </c>
      <c r="L21" s="450">
        <f xml:space="preserve"> Tax!L$79</f>
        <v>0</v>
      </c>
      <c r="M21" s="450">
        <f xml:space="preserve"> Tax!M$79</f>
        <v>0</v>
      </c>
      <c r="N21" s="450">
        <f xml:space="preserve"> Tax!N$79</f>
        <v>0</v>
      </c>
      <c r="O21" s="450">
        <f xml:space="preserve"> Tax!O$79</f>
        <v>0</v>
      </c>
      <c r="P21" s="450">
        <f xml:space="preserve"> Tax!P$79</f>
        <v>0</v>
      </c>
      <c r="Q21" s="450">
        <f xml:space="preserve"> Tax!Q$79</f>
        <v>0</v>
      </c>
      <c r="R21" s="450">
        <f xml:space="preserve"> Tax!R$79</f>
        <v>0</v>
      </c>
      <c r="S21" s="450">
        <f xml:space="preserve"> Tax!S$79</f>
        <v>0</v>
      </c>
      <c r="T21" s="450">
        <f xml:space="preserve"> Tax!T$79</f>
        <v>0</v>
      </c>
      <c r="U21" s="450">
        <f xml:space="preserve"> Tax!U$79</f>
        <v>0</v>
      </c>
      <c r="V21" s="450">
        <f xml:space="preserve"> Tax!V$79</f>
        <v>0</v>
      </c>
      <c r="W21" s="450">
        <f xml:space="preserve"> Tax!W$79</f>
        <v>0</v>
      </c>
      <c r="X21" s="450">
        <f xml:space="preserve"> Tax!X$79</f>
        <v>0</v>
      </c>
      <c r="Y21" s="450">
        <f xml:space="preserve"> Tax!Y$79</f>
        <v>0</v>
      </c>
      <c r="Z21" s="450">
        <f xml:space="preserve"> Tax!Z$79</f>
        <v>0</v>
      </c>
      <c r="AA21" s="450">
        <f xml:space="preserve"> Tax!AA$79</f>
        <v>0</v>
      </c>
      <c r="AB21" s="450">
        <f xml:space="preserve"> Tax!AB$79</f>
        <v>0</v>
      </c>
      <c r="AC21" s="450">
        <f xml:space="preserve"> Tax!AC$79</f>
        <v>0</v>
      </c>
      <c r="AD21" s="450">
        <f xml:space="preserve"> Tax!AD$79</f>
        <v>0</v>
      </c>
      <c r="AE21" s="450">
        <f xml:space="preserve"> Tax!AE$79</f>
        <v>0</v>
      </c>
      <c r="AF21" s="450">
        <f xml:space="preserve"> Tax!AF$79</f>
        <v>0</v>
      </c>
      <c r="AG21" s="450">
        <f xml:space="preserve"> Tax!AG$79</f>
        <v>0</v>
      </c>
      <c r="AH21" s="450">
        <f xml:space="preserve"> Tax!AH$79</f>
        <v>0</v>
      </c>
      <c r="AI21" s="450">
        <f xml:space="preserve"> Tax!AI$79</f>
        <v>0</v>
      </c>
      <c r="AJ21" s="450">
        <f xml:space="preserve"> Tax!AJ$79</f>
        <v>0</v>
      </c>
      <c r="AK21" s="450">
        <f xml:space="preserve"> Tax!AK$79</f>
        <v>0</v>
      </c>
      <c r="AL21" s="450">
        <f xml:space="preserve"> Tax!AL$79</f>
        <v>-38.694370914550241</v>
      </c>
      <c r="AM21" s="450">
        <f xml:space="preserve"> Tax!AM$79</f>
        <v>-22.420502644136963</v>
      </c>
      <c r="AN21" s="450">
        <f xml:space="preserve"> Tax!AN$79</f>
        <v>-36.864012015941988</v>
      </c>
      <c r="AO21" s="450">
        <f xml:space="preserve"> Tax!AO$79</f>
        <v>-446.10551687721443</v>
      </c>
      <c r="AP21" s="450">
        <f xml:space="preserve"> Tax!AP$79</f>
        <v>-528.08696587652219</v>
      </c>
      <c r="AQ21" s="450">
        <f xml:space="preserve"> Tax!AQ$79</f>
        <v>-75.951298598489871</v>
      </c>
      <c r="AR21" s="450">
        <f xml:space="preserve"> Tax!AR$79</f>
        <v>-89.106112894743006</v>
      </c>
      <c r="AS21" s="450">
        <f xml:space="preserve"> Tax!AS$79</f>
        <v>-494.373494773282</v>
      </c>
      <c r="AT21" s="450">
        <f xml:space="preserve"> Tax!AT$79</f>
        <v>-574.84654113947465</v>
      </c>
      <c r="AU21" s="450">
        <f xml:space="preserve"> Tax!AU$79</f>
        <v>-123.71664071502377</v>
      </c>
      <c r="AV21" s="450">
        <f xml:space="preserve"> Tax!AV$79</f>
        <v>-135.18604740481231</v>
      </c>
      <c r="AW21" s="450">
        <f xml:space="preserve"> Tax!AW$79</f>
        <v>-537.57002646106787</v>
      </c>
      <c r="AX21" s="450">
        <f xml:space="preserve"> Tax!AX$79</f>
        <v>-616.85865983553629</v>
      </c>
      <c r="AY21" s="450">
        <f xml:space="preserve"> Tax!AY$79</f>
        <v>-167.03095405989203</v>
      </c>
      <c r="AZ21" s="450">
        <f xml:space="preserve"> Tax!AZ$79</f>
        <v>-177.08415294084512</v>
      </c>
      <c r="BA21" s="450">
        <f xml:space="preserve"> Tax!BA$79</f>
        <v>-576.88614319825786</v>
      </c>
      <c r="BB21" s="450">
        <f xml:space="preserve"> Tax!BB$79</f>
        <v>-648.84058256704031</v>
      </c>
      <c r="BC21" s="450">
        <f xml:space="preserve"> Tax!BC$79</f>
        <v>-191.9566638050899</v>
      </c>
      <c r="BD21" s="450">
        <f xml:space="preserve"> Tax!BD$79</f>
        <v>-195.95747270509631</v>
      </c>
      <c r="BE21" s="450">
        <f xml:space="preserve"> Tax!BE$79</f>
        <v>-589.68119592705489</v>
      </c>
      <c r="BF21" s="450">
        <f xml:space="preserve"> Tax!BF$79</f>
        <v>-660.39902661313431</v>
      </c>
      <c r="BG21" s="450">
        <f xml:space="preserve"> Tax!BG$79</f>
        <v>-204.95299024723542</v>
      </c>
      <c r="BH21" s="450">
        <f xml:space="preserve"> Tax!BH$79</f>
        <v>-208.14000206254204</v>
      </c>
      <c r="BI21" s="450">
        <f xml:space="preserve"> Tax!BI$79</f>
        <v>-599.15022122705625</v>
      </c>
      <c r="BJ21" s="450">
        <f xml:space="preserve"> Tax!BJ$79</f>
        <v>-668.79879228683035</v>
      </c>
      <c r="BK21" s="450">
        <f xml:space="preserve"> Tax!BK$79</f>
        <v>-214.93661200015444</v>
      </c>
      <c r="BL21" s="450">
        <f xml:space="preserve"> Tax!BL$79</f>
        <v>-217.45933677627855</v>
      </c>
      <c r="BM21" s="450">
        <f xml:space="preserve"> Tax!BM$79</f>
        <v>-605.90773043707884</v>
      </c>
      <c r="BN21" s="450">
        <f xml:space="preserve"> Tax!BN$79</f>
        <v>-674.62362142345353</v>
      </c>
      <c r="BO21" s="450">
        <f xml:space="preserve"> Tax!BO$79</f>
        <v>-222.4621043932581</v>
      </c>
      <c r="BP21" s="450">
        <f xml:space="preserve"> Tax!BP$79</f>
        <v>-224.44228989480504</v>
      </c>
      <c r="BQ21" s="450">
        <f xml:space="preserve"> Tax!BQ$79</f>
        <v>-610.45411426304145</v>
      </c>
      <c r="BR21" s="450">
        <f xml:space="preserve"> Tax!BR$79</f>
        <v>-678.34884069535678</v>
      </c>
      <c r="BS21" s="450">
        <f xml:space="preserve"> Tax!BS$79</f>
        <v>-227.98104746450224</v>
      </c>
      <c r="BT21" s="450">
        <f xml:space="preserve"> Tax!BT$79</f>
        <v>-229.51782831834197</v>
      </c>
      <c r="BU21" s="450">
        <f xml:space="preserve"> Tax!BU$79</f>
        <v>-613.19680918434256</v>
      </c>
      <c r="BV21" s="450">
        <f xml:space="preserve"> Tax!BV$79</f>
        <v>-680.36146968504511</v>
      </c>
      <c r="BW21" s="450">
        <f xml:space="preserve"> Tax!BW$79</f>
        <v>-231.86112861846618</v>
      </c>
      <c r="BX21" s="450">
        <f xml:space="preserve"> Tax!BX$79</f>
        <v>-233.03522031121707</v>
      </c>
      <c r="BY21" s="450">
        <f xml:space="preserve"> Tax!BY$79</f>
        <v>-614.46753757658291</v>
      </c>
      <c r="BZ21" s="450">
        <f xml:space="preserve"> Tax!BZ$79</f>
        <v>-680.97659898858535</v>
      </c>
      <c r="CA21" s="450">
        <f xml:space="preserve"> Tax!CA$79</f>
        <v>-234.40170181293803</v>
      </c>
      <c r="CB21" s="450">
        <f xml:space="preserve"> Tax!CB$79</f>
        <v>-235.27881671607395</v>
      </c>
      <c r="CC21" s="450">
        <f xml:space="preserve"> Tax!CC$79</f>
        <v>-614.53634985077247</v>
      </c>
      <c r="CD21" s="450">
        <f xml:space="preserve"> Tax!CD$79</f>
        <v>-680.45073023440966</v>
      </c>
      <c r="CE21" s="450">
        <f xml:space="preserve"> Tax!CE$79</f>
        <v>-235.84646056485892</v>
      </c>
      <c r="CF21" s="450">
        <f xml:space="preserve"> Tax!CF$79</f>
        <v>-236.4800902962125</v>
      </c>
      <c r="CG21" s="450">
        <f xml:space="preserve"> Tax!CG$79</f>
        <v>-613.62306181400106</v>
      </c>
      <c r="CH21" s="450">
        <f xml:space="preserve"> Tax!CH$79</f>
        <v>-678.9926415622532</v>
      </c>
      <c r="CI21" s="450">
        <f xml:space="preserve"> Tax!CI$79</f>
        <v>-236.3937601431212</v>
      </c>
      <c r="CJ21" s="450">
        <f xml:space="preserve"> Tax!CJ$79</f>
        <v>-236.82744180517207</v>
      </c>
      <c r="CK21" s="450">
        <f xml:space="preserve"> Tax!CK$79</f>
        <v>-611.90657042072974</v>
      </c>
      <c r="CL21" s="450">
        <f xml:space="preserve"> Tax!CL$79</f>
        <v>-676.77223757290926</v>
      </c>
      <c r="CM21" s="450">
        <f xml:space="preserve"> Tax!CM$79</f>
        <v>-236.20502500836699</v>
      </c>
      <c r="CN21" s="450">
        <f xml:space="preserve"> Tax!CN$79</f>
        <v>-236.47418704069344</v>
      </c>
      <c r="CO21" s="450">
        <f xml:space="preserve"> Tax!CO$79</f>
        <v>-609.53244145897486</v>
      </c>
      <c r="CP21" s="450">
        <f xml:space="preserve"> Tax!CP$79</f>
        <v>-673.92775761586097</v>
      </c>
      <c r="CQ21" s="450">
        <f xml:space="preserve"> Tax!CQ$79</f>
        <v>-235.41159667348606</v>
      </c>
      <c r="CR21" s="450">
        <f xml:space="preserve"> Tax!CR$79</f>
        <v>-235.54506229806725</v>
      </c>
      <c r="CS21" s="450">
        <f xml:space="preserve"> Tax!CS$79</f>
        <v>-606.61908971563378</v>
      </c>
      <c r="CT21" s="450">
        <f xml:space="preserve"> Tax!CT$79</f>
        <v>-670.5716469318171</v>
      </c>
      <c r="CU21" s="450">
        <f xml:space="preserve"> Tax!CU$79</f>
        <v>-234.12031127598377</v>
      </c>
      <c r="CV21" s="450">
        <f xml:space="preserve"> Tax!CV$79</f>
        <v>-234.14152304947578</v>
      </c>
      <c r="CW21" s="450">
        <f xml:space="preserve"> Tax!CW$79</f>
        <v>-603.26281270622667</v>
      </c>
      <c r="CX21" s="450">
        <f xml:space="preserve"> Tax!CX$79</f>
        <v>-666.79533868115925</v>
      </c>
      <c r="CY21" s="450">
        <f xml:space="preserve"> Tax!CY$79</f>
        <v>-232.41804249167208</v>
      </c>
      <c r="CZ21" s="450">
        <f xml:space="preserve"> Tax!CZ$79</f>
        <v>-232.34605969730288</v>
      </c>
      <c r="DA21" s="450">
        <f xml:space="preserve"> Tax!DA$79</f>
        <v>-599.54189062462365</v>
      </c>
      <c r="DB21" s="450">
        <f xml:space="preserve"> Tax!DB$79</f>
        <v>-662.67314888108251</v>
      </c>
      <c r="DC21" s="450">
        <f xml:space="preserve"> Tax!DC$79</f>
        <v>-230.37540171131934</v>
      </c>
      <c r="DD21" s="450">
        <f xml:space="preserve"> Tax!DD$79</f>
        <v>-230.2257127269587</v>
      </c>
      <c r="DE21" s="450">
        <f xml:space="preserve"> Tax!DE$79</f>
        <v>-595.51992572201902</v>
      </c>
      <c r="DF21" s="450">
        <f xml:space="preserve"> Tax!DF$79</f>
        <v>-658.26544880022789</v>
      </c>
      <c r="DG21" s="450">
        <f xml:space="preserve"> Tax!DG$79</f>
        <v>-228.04975180160915</v>
      </c>
      <c r="DH21" s="450">
        <f xml:space="preserve"> Tax!DH$79</f>
        <v>-139.02699745948905</v>
      </c>
      <c r="DI21" s="450">
        <f xml:space="preserve"> Tax!DI$79</f>
        <v>0</v>
      </c>
      <c r="DJ21" s="450">
        <f xml:space="preserve"> Tax!DJ$79</f>
        <v>0</v>
      </c>
      <c r="DK21" s="450">
        <f xml:space="preserve"> Tax!DK$79</f>
        <v>0</v>
      </c>
      <c r="DL21" s="450">
        <f xml:space="preserve"> Tax!DL$79</f>
        <v>0</v>
      </c>
      <c r="DM21" s="450">
        <f xml:space="preserve"> Tax!DM$79</f>
        <v>0</v>
      </c>
      <c r="DN21" s="450">
        <f xml:space="preserve"> Tax!DN$79</f>
        <v>0</v>
      </c>
      <c r="DO21" s="450">
        <f xml:space="preserve"> Tax!DO$79</f>
        <v>0</v>
      </c>
      <c r="DP21" s="450">
        <f xml:space="preserve"> Tax!DP$79</f>
        <v>0</v>
      </c>
      <c r="DQ21" s="450">
        <f xml:space="preserve"> Tax!DQ$79</f>
        <v>0</v>
      </c>
      <c r="DR21" s="450">
        <f xml:space="preserve"> Tax!DR$79</f>
        <v>0</v>
      </c>
      <c r="DS21" s="450">
        <f xml:space="preserve"> Tax!DS$79</f>
        <v>0</v>
      </c>
      <c r="DT21" s="450">
        <f xml:space="preserve"> Tax!DT$79</f>
        <v>0</v>
      </c>
      <c r="DU21" s="450">
        <f xml:space="preserve"> Tax!DU$79</f>
        <v>0</v>
      </c>
      <c r="DV21" s="450">
        <f xml:space="preserve"> Tax!DV$79</f>
        <v>0</v>
      </c>
      <c r="DW21" s="450">
        <f xml:space="preserve"> Tax!DW$79</f>
        <v>0</v>
      </c>
      <c r="DX21" s="450">
        <f xml:space="preserve"> Tax!DX$79</f>
        <v>0</v>
      </c>
      <c r="DY21" s="450">
        <f xml:space="preserve"> Tax!DY$79</f>
        <v>0</v>
      </c>
      <c r="DZ21" s="450">
        <f xml:space="preserve"> Tax!DZ$79</f>
        <v>0</v>
      </c>
      <c r="EA21" s="450">
        <f xml:space="preserve"> Tax!EA$79</f>
        <v>0</v>
      </c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167661.68806982375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2655.8917348118339</v>
      </c>
      <c r="N22" s="179">
        <f t="shared" si="12"/>
        <v>3134.2619268962671</v>
      </c>
      <c r="O22" s="179">
        <f t="shared" si="12"/>
        <v>-55.898710571058928</v>
      </c>
      <c r="P22" s="179">
        <f t="shared" si="12"/>
        <v>-14.301163423783237</v>
      </c>
      <c r="Q22" s="179">
        <f t="shared" si="12"/>
        <v>2711.9717213631448</v>
      </c>
      <c r="R22" s="179">
        <f t="shared" si="12"/>
        <v>3198.1455477706741</v>
      </c>
      <c r="S22" s="179">
        <f t="shared" si="12"/>
        <v>25.137161332037635</v>
      </c>
      <c r="T22" s="179">
        <f t="shared" si="12"/>
        <v>65.727539036133294</v>
      </c>
      <c r="U22" s="179">
        <f t="shared" si="12"/>
        <v>2780.7620953795094</v>
      </c>
      <c r="V22" s="179">
        <f t="shared" si="12"/>
        <v>3266.9057861489182</v>
      </c>
      <c r="W22" s="179">
        <f t="shared" si="12"/>
        <v>111.04367967077985</v>
      </c>
      <c r="X22" s="179">
        <f t="shared" si="12"/>
        <v>140.92280204519147</v>
      </c>
      <c r="Y22" s="179">
        <f t="shared" si="12"/>
        <v>2854.5231408913128</v>
      </c>
      <c r="Z22" s="179">
        <f t="shared" si="12"/>
        <v>3340.6912358766426</v>
      </c>
      <c r="AA22" s="179">
        <f t="shared" si="12"/>
        <v>201.97211271437845</v>
      </c>
      <c r="AB22" s="179">
        <f t="shared" si="12"/>
        <v>240.44201486301188</v>
      </c>
      <c r="AC22" s="179">
        <f t="shared" si="12"/>
        <v>2933.5895365907195</v>
      </c>
      <c r="AD22" s="179">
        <f t="shared" si="12"/>
        <v>3420.1072927030937</v>
      </c>
      <c r="AE22" s="179">
        <f t="shared" si="12"/>
        <v>298.53753284584832</v>
      </c>
      <c r="AF22" s="179">
        <f t="shared" si="12"/>
        <v>335.88880411619118</v>
      </c>
      <c r="AG22" s="179">
        <f t="shared" si="12"/>
        <v>3018.4070164059813</v>
      </c>
      <c r="AH22" s="179">
        <f t="shared" si="12"/>
        <v>3505.3494816456732</v>
      </c>
      <c r="AI22" s="179">
        <f t="shared" si="12"/>
        <v>400.93885495418806</v>
      </c>
      <c r="AJ22" s="179">
        <f t="shared" si="12"/>
        <v>437.12973514615248</v>
      </c>
      <c r="AK22" s="179">
        <f t="shared" si="12"/>
        <v>3109.2382531904732</v>
      </c>
      <c r="AL22" s="179">
        <f t="shared" si="12"/>
        <v>3558.0803113450443</v>
      </c>
      <c r="AM22" s="179">
        <f t="shared" si="12"/>
        <v>486.66192271121417</v>
      </c>
      <c r="AN22" s="179">
        <f t="shared" si="12"/>
        <v>502.54740921931557</v>
      </c>
      <c r="AO22" s="179">
        <f t="shared" si="12"/>
        <v>2759.2024527257126</v>
      </c>
      <c r="AP22" s="179">
        <f t="shared" si="12"/>
        <v>3160.1546567771888</v>
      </c>
      <c r="AQ22" s="179">
        <f t="shared" si="12"/>
        <v>535.92236245391211</v>
      </c>
      <c r="AR22" s="179">
        <f t="shared" si="12"/>
        <v>555.71232901555004</v>
      </c>
      <c r="AS22" s="179">
        <f t="shared" si="12"/>
        <v>2801.032226581498</v>
      </c>
      <c r="AT22" s="179">
        <f t="shared" si="12"/>
        <v>3203.6038636333656</v>
      </c>
      <c r="AU22" s="179">
        <f t="shared" si="12"/>
        <v>594.81320463120471</v>
      </c>
      <c r="AV22" s="179">
        <f t="shared" si="12"/>
        <v>614.54057230869353</v>
      </c>
      <c r="AW22" s="179">
        <f t="shared" si="12"/>
        <v>2852.093260328109</v>
      </c>
      <c r="AX22" s="179">
        <f t="shared" si="12"/>
        <v>3256.0567550521591</v>
      </c>
      <c r="AY22" s="179">
        <f t="shared" si="12"/>
        <v>662.45454388211238</v>
      </c>
      <c r="AZ22" s="179">
        <f t="shared" si="12"/>
        <v>681.86972051108478</v>
      </c>
      <c r="BA22" s="179">
        <f t="shared" si="12"/>
        <v>2911.582260948981</v>
      </c>
      <c r="BB22" s="179">
        <f t="shared" si="12"/>
        <v>3287.1960448974723</v>
      </c>
      <c r="BC22" s="179">
        <f t="shared" si="12"/>
        <v>667.66553472887426</v>
      </c>
      <c r="BD22" s="179">
        <f t="shared" si="12"/>
        <v>661.34122983724228</v>
      </c>
      <c r="BE22" s="179">
        <f t="shared" si="12"/>
        <v>2864.8965505362557</v>
      </c>
      <c r="BF22" s="179">
        <f t="shared" si="12"/>
        <v>3239.4624357432258</v>
      </c>
      <c r="BG22" s="179">
        <f t="shared" si="12"/>
        <v>633.74149875635908</v>
      </c>
      <c r="BH22" s="179">
        <f t="shared" si="12"/>
        <v>628.18417134199558</v>
      </c>
      <c r="BI22" s="179">
        <f t="shared" si="12"/>
        <v>2821.4725386248633</v>
      </c>
      <c r="BJ22" s="179">
        <f t="shared" si="12"/>
        <v>3194.8333770466716</v>
      </c>
      <c r="BK22" s="179">
        <f t="shared" si="12"/>
        <v>602.69901105111103</v>
      </c>
      <c r="BL22" s="179">
        <f t="shared" si="12"/>
        <v>597.75820762996955</v>
      </c>
      <c r="BM22" s="179">
        <f t="shared" si="12"/>
        <v>2780.691340079617</v>
      </c>
      <c r="BN22" s="179">
        <f t="shared" si="12"/>
        <v>3152.7206789556008</v>
      </c>
      <c r="BO22" s="179">
        <f t="shared" si="12"/>
        <v>573.97940790669134</v>
      </c>
      <c r="BP22" s="179">
        <f t="shared" si="12"/>
        <v>569.5324182648792</v>
      </c>
      <c r="BQ22" s="179">
        <f t="shared" si="12"/>
        <v>2742.0481175751711</v>
      </c>
      <c r="BR22" s="179">
        <f t="shared" si="12"/>
        <v>3112.6444938540599</v>
      </c>
      <c r="BS22" s="179">
        <f t="shared" si="12"/>
        <v>547.12694571686609</v>
      </c>
      <c r="BT22" s="179">
        <f t="shared" si="12"/>
        <v>543.07365338439058</v>
      </c>
      <c r="BU22" s="179">
        <f t="shared" si="12"/>
        <v>2705.1309136460386</v>
      </c>
      <c r="BV22" s="179">
        <f t="shared" si="12"/>
        <v>3074.2132067366156</v>
      </c>
      <c r="BW22" s="179">
        <f t="shared" ref="BW22:EA22" si="13" xml:space="preserve"> BW19 + BW21</f>
        <v>521.7696967665994</v>
      </c>
      <c r="BX22" s="179">
        <f t="shared" si="13"/>
        <v>518.02838462909017</v>
      </c>
      <c r="BY22" s="179">
        <f t="shared" si="13"/>
        <v>2669.6034089895543</v>
      </c>
      <c r="BZ22" s="179">
        <f t="shared" si="13"/>
        <v>3037.1070555214551</v>
      </c>
      <c r="CA22" s="179">
        <f t="shared" si="13"/>
        <v>497.60398846348022</v>
      </c>
      <c r="CB22" s="179">
        <f t="shared" si="13"/>
        <v>494.10792233840903</v>
      </c>
      <c r="CC22" s="179">
        <f t="shared" si="13"/>
        <v>2635.1908787210014</v>
      </c>
      <c r="CD22" s="179">
        <f t="shared" si="13"/>
        <v>3001.0647894166154</v>
      </c>
      <c r="CE22" s="179">
        <f t="shared" si="13"/>
        <v>474.38172871807922</v>
      </c>
      <c r="CF22" s="179">
        <f t="shared" si="13"/>
        <v>471.07637458655591</v>
      </c>
      <c r="CG22" s="179">
        <f t="shared" si="13"/>
        <v>2601.6687533752906</v>
      </c>
      <c r="CH22" s="179">
        <f t="shared" si="13"/>
        <v>2965.872801793922</v>
      </c>
      <c r="CI22" s="179">
        <f t="shared" si="13"/>
        <v>451.90008210511644</v>
      </c>
      <c r="CJ22" s="179">
        <f t="shared" si="13"/>
        <v>448.74083945870007</v>
      </c>
      <c r="CK22" s="179">
        <f t="shared" si="13"/>
        <v>2568.8533014853911</v>
      </c>
      <c r="CL22" s="179">
        <f t="shared" si="13"/>
        <v>2931.3562785593458</v>
      </c>
      <c r="CM22" s="179">
        <f t="shared" si="13"/>
        <v>429.99306074463016</v>
      </c>
      <c r="CN22" s="179">
        <f t="shared" si="13"/>
        <v>426.94341630961958</v>
      </c>
      <c r="CO22" s="179">
        <f t="shared" si="13"/>
        <v>2536.5940401925968</v>
      </c>
      <c r="CP22" s="179">
        <f t="shared" si="13"/>
        <v>2897.3719881520306</v>
      </c>
      <c r="CQ22" s="179">
        <f t="shared" si="13"/>
        <v>408.52467472879903</v>
      </c>
      <c r="CR22" s="179">
        <f t="shared" si="13"/>
        <v>405.55469858914046</v>
      </c>
      <c r="CS22" s="179">
        <f t="shared" si="13"/>
        <v>2504.76755334368</v>
      </c>
      <c r="CT22" s="179">
        <f t="shared" si="13"/>
        <v>2863.8024086542987</v>
      </c>
      <c r="CU22" s="179">
        <f t="shared" si="13"/>
        <v>387.38335280254262</v>
      </c>
      <c r="CV22" s="179">
        <f t="shared" si="13"/>
        <v>384.46847340706603</v>
      </c>
      <c r="CW22" s="179">
        <f t="shared" si="13"/>
        <v>2473.2724559889862</v>
      </c>
      <c r="CX22" s="179">
        <f t="shared" si="13"/>
        <v>2830.5509439809189</v>
      </c>
      <c r="CY22" s="179">
        <f t="shared" si="13"/>
        <v>366.47739766777511</v>
      </c>
      <c r="CZ22" s="179">
        <f t="shared" si="13"/>
        <v>363.59740398893484</v>
      </c>
      <c r="DA22" s="179">
        <f t="shared" si="13"/>
        <v>2442.0252926252083</v>
      </c>
      <c r="DB22" s="179">
        <f t="shared" si="13"/>
        <v>2797.538027124192</v>
      </c>
      <c r="DC22" s="179">
        <f t="shared" si="13"/>
        <v>345.73128398896472</v>
      </c>
      <c r="DD22" s="179">
        <f t="shared" si="13"/>
        <v>342.86951269634699</v>
      </c>
      <c r="DE22" s="179">
        <f t="shared" si="13"/>
        <v>2410.9571959728428</v>
      </c>
      <c r="DF22" s="179">
        <f t="shared" si="13"/>
        <v>2764.6979459052909</v>
      </c>
      <c r="DG22" s="179">
        <f t="shared" si="13"/>
        <v>325.08264277791824</v>
      </c>
      <c r="DH22" s="179">
        <f t="shared" si="13"/>
        <v>411.03325441086713</v>
      </c>
      <c r="DI22" s="179">
        <f t="shared" si="13"/>
        <v>5.4712149818788809E-12</v>
      </c>
      <c r="DJ22" s="179">
        <f t="shared" si="13"/>
        <v>5.6152301864934656E-12</v>
      </c>
      <c r="DK22" s="179">
        <f t="shared" si="13"/>
        <v>5.7013303826863659E-12</v>
      </c>
      <c r="DL22" s="179">
        <f t="shared" si="13"/>
        <v>5.662908373585652E-12</v>
      </c>
      <c r="DM22" s="179">
        <f t="shared" si="13"/>
        <v>5.8117170214026534E-12</v>
      </c>
      <c r="DN22" s="179">
        <f t="shared" si="13"/>
        <v>5.9646950379440435E-12</v>
      </c>
      <c r="DO22" s="179">
        <f t="shared" si="13"/>
        <v>6.0561536951925191E-12</v>
      </c>
      <c r="DP22" s="179">
        <f t="shared" si="13"/>
        <v>6.0821776020131654E-12</v>
      </c>
      <c r="DQ22" s="179">
        <f t="shared" si="13"/>
        <v>6.1744239623103645E-12</v>
      </c>
      <c r="DR22" s="179">
        <f t="shared" si="13"/>
        <v>6.3369492758384315E-12</v>
      </c>
      <c r="DS22" s="179">
        <f t="shared" si="13"/>
        <v>6.4341158314012875E-12</v>
      </c>
      <c r="DT22" s="179">
        <f t="shared" si="13"/>
        <v>6.3907554855809744E-12</v>
      </c>
      <c r="DU22" s="179">
        <f t="shared" si="13"/>
        <v>6.5586903380631856E-12</v>
      </c>
      <c r="DV22" s="179">
        <f t="shared" si="13"/>
        <v>6.7313304434453178E-12</v>
      </c>
      <c r="DW22" s="179">
        <f t="shared" si="13"/>
        <v>6.8345441769114796E-12</v>
      </c>
      <c r="DX22" s="179">
        <f t="shared" si="13"/>
        <v>6.7884852922409889E-12</v>
      </c>
      <c r="DY22" s="179">
        <f t="shared" si="13"/>
        <v>6.9668716001982114E-12</v>
      </c>
      <c r="DZ22" s="179">
        <f t="shared" si="13"/>
        <v>7.1502559933081912E-12</v>
      </c>
      <c r="EA22" s="179">
        <f t="shared" si="13"/>
        <v>7.2598932518722505E-12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-167661.68806982329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-872.76765323573318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-866.00626269068971</v>
      </c>
      <c r="AL24" s="450">
        <f xml:space="preserve"> Equity!AL$70</f>
        <v>-1132.891398236944</v>
      </c>
      <c r="AM24" s="450">
        <f xml:space="preserve"> Equity!AM$70</f>
        <v>-679.15392574439102</v>
      </c>
      <c r="AN24" s="450">
        <f xml:space="preserve"> Equity!AN$70</f>
        <v>-437.73216025572674</v>
      </c>
      <c r="AO24" s="450">
        <f xml:space="preserve"> Equity!AO$70</f>
        <v>-754.64247370511566</v>
      </c>
      <c r="AP24" s="450">
        <f xml:space="preserve"> Equity!AP$70</f>
        <v>-1011.7937443833835</v>
      </c>
      <c r="AQ24" s="450">
        <f xml:space="preserve"> Equity!AQ$70</f>
        <v>-660.91231769463775</v>
      </c>
      <c r="AR24" s="450">
        <f xml:space="preserve"> Equity!AR$70</f>
        <v>-419.34646043520115</v>
      </c>
      <c r="AS24" s="450">
        <f xml:space="preserve"> Equity!AS$70</f>
        <v>-738.35105155222891</v>
      </c>
      <c r="AT24" s="450">
        <f xml:space="preserve"> Equity!AT$70</f>
        <v>-992.83279621884685</v>
      </c>
      <c r="AU24" s="450">
        <f xml:space="preserve"> Equity!AU$70</f>
        <v>-643.98044582816783</v>
      </c>
      <c r="AV24" s="450">
        <f xml:space="preserve"> Equity!AV$70</f>
        <v>-403.99605946642919</v>
      </c>
      <c r="AW24" s="450">
        <f xml:space="preserve"> Equity!AW$70</f>
        <v>-721.57316209595274</v>
      </c>
      <c r="AX24" s="450">
        <f xml:space="preserve"> Equity!AX$70</f>
        <v>-974.95707875287326</v>
      </c>
      <c r="AY24" s="450">
        <f xml:space="preserve"> Equity!AY$70</f>
        <v>-628.05407603231743</v>
      </c>
      <c r="AZ24" s="450">
        <f xml:space="preserve"> Equity!AZ$70</f>
        <v>-389.5832216967799</v>
      </c>
      <c r="BA24" s="450">
        <f xml:space="preserve"> Equity!BA$70</f>
        <v>-3057.9157908259435</v>
      </c>
      <c r="BB24" s="450">
        <f xml:space="preserve"> Equity!BB$70</f>
        <v>-4157.333742277815</v>
      </c>
      <c r="BC24" s="450">
        <f xml:space="preserve"> Equity!BC$70</f>
        <v>-2670.844152858399</v>
      </c>
      <c r="BD24" s="450">
        <f xml:space="preserve"> Equity!BD$70</f>
        <v>-1655.4434972740373</v>
      </c>
      <c r="BE24" s="450">
        <f xml:space="preserve"> Equity!BE$70</f>
        <v>-3008.6507118809882</v>
      </c>
      <c r="BF24" s="450">
        <f xml:space="preserve"> Equity!BF$70</f>
        <v>-4110.2236383239551</v>
      </c>
      <c r="BG24" s="450">
        <f xml:space="preserve"> Equity!BG$70</f>
        <v>-2631.9481205018228</v>
      </c>
      <c r="BH24" s="450">
        <f xml:space="preserve"> Equity!BH$70</f>
        <v>-1615.6504034329573</v>
      </c>
      <c r="BI24" s="450">
        <f xml:space="preserve"> Equity!BI$70</f>
        <v>-2976.2324338378294</v>
      </c>
      <c r="BJ24" s="450">
        <f xml:space="preserve"> Equity!BJ$70</f>
        <v>-4066.2145278960279</v>
      </c>
      <c r="BK24" s="450">
        <f xml:space="preserve"> Equity!BK$70</f>
        <v>-2595.958754404011</v>
      </c>
      <c r="BL24" s="450">
        <f xml:space="preserve"> Equity!BL$70</f>
        <v>-1585.3929612141665</v>
      </c>
      <c r="BM24" s="450">
        <f xml:space="preserve"> Equity!BM$70</f>
        <v>-2939.6322931728964</v>
      </c>
      <c r="BN24" s="450">
        <f xml:space="preserve"> Equity!BN$70</f>
        <v>-4024.7182296712294</v>
      </c>
      <c r="BO24" s="450">
        <f xml:space="preserve"> Equity!BO$70</f>
        <v>-2562.3172735846579</v>
      </c>
      <c r="BP24" s="450">
        <f xml:space="preserve"> Equity!BP$70</f>
        <v>-1557.3369941935155</v>
      </c>
      <c r="BQ24" s="450">
        <f xml:space="preserve"> Equity!BQ$70</f>
        <v>-2905.148841300781</v>
      </c>
      <c r="BR24" s="450">
        <f xml:space="preserve"> Equity!BR$70</f>
        <v>-3985.2549043358504</v>
      </c>
      <c r="BS24" s="450">
        <f xml:space="preserve"> Equity!BS$70</f>
        <v>-2530.5678179020965</v>
      </c>
      <c r="BT24" s="450">
        <f xml:space="preserve"> Equity!BT$70</f>
        <v>-1537.5423982345542</v>
      </c>
      <c r="BU24" s="450">
        <f xml:space="preserve"> Equity!BU$70</f>
        <v>-2865.8772077797776</v>
      </c>
      <c r="BV24" s="450">
        <f xml:space="preserve"> Equity!BV$70</f>
        <v>-3947.4329449569564</v>
      </c>
      <c r="BW24" s="450">
        <f xml:space="preserve"> Equity!BW$70</f>
        <v>-2500.3383438437468</v>
      </c>
      <c r="BX24" s="450">
        <f xml:space="preserve"> Equity!BX$70</f>
        <v>-1506.1766550281727</v>
      </c>
      <c r="BY24" s="450">
        <f xml:space="preserve"> Equity!BY$70</f>
        <v>-2840.9601960174468</v>
      </c>
      <c r="BZ24" s="450">
        <f xml:space="preserve"> Equity!BZ$70</f>
        <v>-3910.9325972928473</v>
      </c>
      <c r="CA24" s="450">
        <f xml:space="preserve"> Equity!CA$70</f>
        <v>-2471.32506375705</v>
      </c>
      <c r="CB24" s="450">
        <f xml:space="preserve"> Equity!CB$70</f>
        <v>-1482.430140207483</v>
      </c>
      <c r="CC24" s="450">
        <f xml:space="preserve"> Equity!CC$70</f>
        <v>-2810.6441486202593</v>
      </c>
      <c r="CD24" s="450">
        <f xml:space="preserve"> Equity!CD$70</f>
        <v>-3875.4926181565538</v>
      </c>
      <c r="CE24" s="450">
        <f xml:space="preserve"> Equity!CE$70</f>
        <v>-2443.2797712294091</v>
      </c>
      <c r="CF24" s="450">
        <f xml:space="preserve"> Equity!CF$70</f>
        <v>-1459.5739914932542</v>
      </c>
      <c r="CG24" s="450">
        <f xml:space="preserve"> Equity!CG$70</f>
        <v>-2781.1975992994471</v>
      </c>
      <c r="CH24" s="450">
        <f xml:space="preserve"> Equity!CH$70</f>
        <v>-3840.8994082870004</v>
      </c>
      <c r="CI24" s="450">
        <f xml:space="preserve"> Equity!CI$70</f>
        <v>-2415.9995172490057</v>
      </c>
      <c r="CJ24" s="450">
        <f xml:space="preserve"> Equity!CJ$70</f>
        <v>-1443.5895892257051</v>
      </c>
      <c r="CK24" s="450">
        <f xml:space="preserve"> Equity!CK$70</f>
        <v>-2746.2626672077236</v>
      </c>
      <c r="CL24" s="450">
        <f xml:space="preserve"> Equity!CL$70</f>
        <v>-3806.9781607165132</v>
      </c>
      <c r="CM24" s="450">
        <f xml:space="preserve"> Equity!CM$70</f>
        <v>-1000.2215883259621</v>
      </c>
      <c r="CN24" s="450">
        <f xml:space="preserve"> Equity!CN$70</f>
        <v>-426.94341630961958</v>
      </c>
      <c r="CO24" s="450">
        <f xml:space="preserve"> Equity!CO$70</f>
        <v>-2536.5940401925968</v>
      </c>
      <c r="CP24" s="450">
        <f xml:space="preserve"> Equity!CP$70</f>
        <v>-2897.3719881520306</v>
      </c>
      <c r="CQ24" s="450">
        <f xml:space="preserve"> Equity!CQ$70</f>
        <v>-408.52467472879903</v>
      </c>
      <c r="CR24" s="450">
        <f xml:space="preserve"> Equity!CR$70</f>
        <v>-405.55469858914046</v>
      </c>
      <c r="CS24" s="450">
        <f xml:space="preserve"> Equity!CS$70</f>
        <v>-2504.76755334368</v>
      </c>
      <c r="CT24" s="450">
        <f xml:space="preserve"> Equity!CT$70</f>
        <v>-2863.8024086542987</v>
      </c>
      <c r="CU24" s="450">
        <f xml:space="preserve"> Equity!CU$70</f>
        <v>-387.38335280254262</v>
      </c>
      <c r="CV24" s="450">
        <f xml:space="preserve"> Equity!CV$70</f>
        <v>-384.46847340706603</v>
      </c>
      <c r="CW24" s="450">
        <f xml:space="preserve"> Equity!CW$70</f>
        <v>-2473.2724559889862</v>
      </c>
      <c r="CX24" s="450">
        <f xml:space="preserve"> Equity!CX$70</f>
        <v>-2830.5509439809189</v>
      </c>
      <c r="CY24" s="450">
        <f xml:space="preserve"> Equity!CY$70</f>
        <v>-366.47739766777511</v>
      </c>
      <c r="CZ24" s="450">
        <f xml:space="preserve"> Equity!CZ$70</f>
        <v>-363.59740398893484</v>
      </c>
      <c r="DA24" s="450">
        <f xml:space="preserve"> Equity!DA$70</f>
        <v>-2442.0252926252083</v>
      </c>
      <c r="DB24" s="450">
        <f xml:space="preserve"> Equity!DB$70</f>
        <v>-2797.538027124192</v>
      </c>
      <c r="DC24" s="450">
        <f xml:space="preserve"> Equity!DC$70</f>
        <v>-345.73128398896472</v>
      </c>
      <c r="DD24" s="450">
        <f xml:space="preserve"> Equity!DD$70</f>
        <v>-342.86951269634699</v>
      </c>
      <c r="DE24" s="450">
        <f xml:space="preserve"> Equity!DE$70</f>
        <v>-2410.9571959728428</v>
      </c>
      <c r="DF24" s="450">
        <f xml:space="preserve"> Equity!DF$70</f>
        <v>-2764.6979459052909</v>
      </c>
      <c r="DG24" s="450">
        <f xml:space="preserve"> Equity!DG$70</f>
        <v>-325.08264277791824</v>
      </c>
      <c r="DH24" s="450">
        <f xml:space="preserve"> Equity!DH$70</f>
        <v>0</v>
      </c>
      <c r="DI24" s="450">
        <f xml:space="preserve"> Equity!DI$70</f>
        <v>-411.03325441049503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227</v>
      </c>
      <c r="F25" s="179"/>
      <c r="G25" s="179" t="str">
        <f>SMU</f>
        <v>$ 000s</v>
      </c>
      <c r="H25" s="179">
        <f xml:space="preserve"> SUM(J25:EA25)</f>
        <v>4.9866835261182908E-10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1909.5441016757391</v>
      </c>
      <c r="N25" s="179">
        <f t="shared" si="14"/>
        <v>1943.6206334019271</v>
      </c>
      <c r="O25" s="179">
        <f t="shared" si="14"/>
        <v>-775.16964809718775</v>
      </c>
      <c r="P25" s="179">
        <f t="shared" si="14"/>
        <v>-486.52875956770049</v>
      </c>
      <c r="Q25" s="179">
        <f t="shared" si="14"/>
        <v>1812.2919862959989</v>
      </c>
      <c r="R25" s="179">
        <f t="shared" si="14"/>
        <v>2015.6282409916912</v>
      </c>
      <c r="S25" s="179">
        <f t="shared" si="14"/>
        <v>-688.35178319237309</v>
      </c>
      <c r="T25" s="179">
        <f t="shared" si="14"/>
        <v>-401.95219133085038</v>
      </c>
      <c r="U25" s="179">
        <f t="shared" si="14"/>
        <v>1887.7920852530033</v>
      </c>
      <c r="V25" s="179">
        <f t="shared" si="14"/>
        <v>2092.5163873660517</v>
      </c>
      <c r="W25" s="179">
        <f t="shared" si="14"/>
        <v>-596.64763574099391</v>
      </c>
      <c r="X25" s="179">
        <f t="shared" si="14"/>
        <v>-323.89559502899601</v>
      </c>
      <c r="Y25" s="179">
        <f t="shared" si="14"/>
        <v>1969.9826909437843</v>
      </c>
      <c r="Z25" s="179">
        <f t="shared" si="14"/>
        <v>2174.4345403173588</v>
      </c>
      <c r="AA25" s="179">
        <f t="shared" si="14"/>
        <v>-499.9051205379651</v>
      </c>
      <c r="AB25" s="179">
        <f t="shared" si="14"/>
        <v>-218.07617660035396</v>
      </c>
      <c r="AC25" s="179">
        <f t="shared" si="14"/>
        <v>2054.0747112276754</v>
      </c>
      <c r="AD25" s="179">
        <f t="shared" si="14"/>
        <v>2261.9889831971518</v>
      </c>
      <c r="AE25" s="179">
        <f t="shared" si="14"/>
        <v>-397.50833429954923</v>
      </c>
      <c r="AF25" s="179">
        <f t="shared" si="14"/>
        <v>-118.01413045157472</v>
      </c>
      <c r="AG25" s="179">
        <f t="shared" si="14"/>
        <v>2145.6393631702481</v>
      </c>
      <c r="AH25" s="179">
        <f t="shared" si="14"/>
        <v>2355.3761425755511</v>
      </c>
      <c r="AI25" s="179">
        <f t="shared" si="14"/>
        <v>-289.25751697735507</v>
      </c>
      <c r="AJ25" s="179">
        <f t="shared" si="14"/>
        <v>-12.133871286562794</v>
      </c>
      <c r="AK25" s="179">
        <f t="shared" si="14"/>
        <v>2243.2319904997835</v>
      </c>
      <c r="AL25" s="179">
        <f t="shared" si="14"/>
        <v>2425.1889131081002</v>
      </c>
      <c r="AM25" s="179">
        <f t="shared" si="14"/>
        <v>-192.49200303317684</v>
      </c>
      <c r="AN25" s="179">
        <f t="shared" si="14"/>
        <v>64.815248963588829</v>
      </c>
      <c r="AO25" s="179">
        <f t="shared" si="14"/>
        <v>2004.559979020597</v>
      </c>
      <c r="AP25" s="179">
        <f t="shared" si="14"/>
        <v>2148.3609123938054</v>
      </c>
      <c r="AQ25" s="179">
        <f t="shared" si="14"/>
        <v>-124.98995524072564</v>
      </c>
      <c r="AR25" s="179">
        <f t="shared" si="14"/>
        <v>136.36586858034889</v>
      </c>
      <c r="AS25" s="179">
        <f t="shared" si="14"/>
        <v>2062.6811750292691</v>
      </c>
      <c r="AT25" s="179">
        <f t="shared" si="14"/>
        <v>2210.7710674145187</v>
      </c>
      <c r="AU25" s="179">
        <f t="shared" si="14"/>
        <v>-49.167241196963118</v>
      </c>
      <c r="AV25" s="179">
        <f t="shared" si="14"/>
        <v>210.54451284226434</v>
      </c>
      <c r="AW25" s="179">
        <f t="shared" si="14"/>
        <v>2130.5200982321562</v>
      </c>
      <c r="AX25" s="179">
        <f t="shared" si="14"/>
        <v>2281.0996762992859</v>
      </c>
      <c r="AY25" s="179">
        <f t="shared" si="14"/>
        <v>34.40046784979495</v>
      </c>
      <c r="AZ25" s="179">
        <f t="shared" si="14"/>
        <v>292.28649881430488</v>
      </c>
      <c r="BA25" s="179">
        <f t="shared" si="14"/>
        <v>-146.33352987696253</v>
      </c>
      <c r="BB25" s="179">
        <f t="shared" si="14"/>
        <v>-870.13769738034262</v>
      </c>
      <c r="BC25" s="179">
        <f t="shared" si="14"/>
        <v>-2003.1786181295247</v>
      </c>
      <c r="BD25" s="179">
        <f t="shared" si="14"/>
        <v>-994.10226743679505</v>
      </c>
      <c r="BE25" s="179">
        <f t="shared" si="14"/>
        <v>-143.75416134473244</v>
      </c>
      <c r="BF25" s="179">
        <f t="shared" si="14"/>
        <v>-870.76120258072933</v>
      </c>
      <c r="BG25" s="179">
        <f t="shared" si="14"/>
        <v>-1998.2066217454637</v>
      </c>
      <c r="BH25" s="179">
        <f t="shared" si="14"/>
        <v>-987.46623209096174</v>
      </c>
      <c r="BI25" s="179">
        <f t="shared" si="14"/>
        <v>-154.75989521296606</v>
      </c>
      <c r="BJ25" s="179">
        <f t="shared" si="14"/>
        <v>-871.38115084935635</v>
      </c>
      <c r="BK25" s="179">
        <f t="shared" si="14"/>
        <v>-1993.2597433528999</v>
      </c>
      <c r="BL25" s="179">
        <f t="shared" si="14"/>
        <v>-987.63475358419691</v>
      </c>
      <c r="BM25" s="179">
        <f t="shared" si="14"/>
        <v>-158.9409530932794</v>
      </c>
      <c r="BN25" s="179">
        <f t="shared" si="14"/>
        <v>-871.99755071562868</v>
      </c>
      <c r="BO25" s="179">
        <f t="shared" si="14"/>
        <v>-1988.3378656779664</v>
      </c>
      <c r="BP25" s="179">
        <f t="shared" si="14"/>
        <v>-987.80457592863627</v>
      </c>
      <c r="BQ25" s="179">
        <f t="shared" si="14"/>
        <v>-163.1007237256099</v>
      </c>
      <c r="BR25" s="179">
        <f t="shared" si="14"/>
        <v>-872.6104104817905</v>
      </c>
      <c r="BS25" s="179">
        <f t="shared" si="14"/>
        <v>-1983.4408721852305</v>
      </c>
      <c r="BT25" s="179">
        <f t="shared" si="14"/>
        <v>-994.4687448501636</v>
      </c>
      <c r="BU25" s="179">
        <f t="shared" si="14"/>
        <v>-160.74629413373896</v>
      </c>
      <c r="BV25" s="179">
        <f t="shared" si="14"/>
        <v>-873.21973822034079</v>
      </c>
      <c r="BW25" s="179">
        <f t="shared" ref="BW25:EA25" si="15" xml:space="preserve"> BW22 + BW24</f>
        <v>-1978.5686470771475</v>
      </c>
      <c r="BX25" s="179">
        <f t="shared" si="15"/>
        <v>-988.14827039908255</v>
      </c>
      <c r="BY25" s="179">
        <f t="shared" si="15"/>
        <v>-171.35678702789255</v>
      </c>
      <c r="BZ25" s="179">
        <f t="shared" si="15"/>
        <v>-873.82554177139218</v>
      </c>
      <c r="CA25" s="179">
        <f t="shared" si="15"/>
        <v>-1973.7210752935698</v>
      </c>
      <c r="CB25" s="179">
        <f t="shared" si="15"/>
        <v>-988.32221786907394</v>
      </c>
      <c r="CC25" s="179">
        <f t="shared" si="15"/>
        <v>-175.45326989925798</v>
      </c>
      <c r="CD25" s="179">
        <f t="shared" si="15"/>
        <v>-874.42782873993838</v>
      </c>
      <c r="CE25" s="179">
        <f t="shared" si="15"/>
        <v>-1968.89804251133</v>
      </c>
      <c r="CF25" s="179">
        <f t="shared" si="15"/>
        <v>-988.49761690669834</v>
      </c>
      <c r="CG25" s="179">
        <f t="shared" si="15"/>
        <v>-179.52884592415649</v>
      </c>
      <c r="CH25" s="179">
        <f t="shared" si="15"/>
        <v>-875.02660649307836</v>
      </c>
      <c r="CI25" s="179">
        <f t="shared" si="15"/>
        <v>-1964.0994351438894</v>
      </c>
      <c r="CJ25" s="179">
        <f t="shared" si="15"/>
        <v>-994.84874976700507</v>
      </c>
      <c r="CK25" s="179">
        <f t="shared" si="15"/>
        <v>-177.4093657223325</v>
      </c>
      <c r="CL25" s="179">
        <f t="shared" si="15"/>
        <v>-875.62188215716742</v>
      </c>
      <c r="CM25" s="179">
        <f t="shared" si="15"/>
        <v>-570.22852758133195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411.03325441086713</v>
      </c>
      <c r="DI25" s="179">
        <f t="shared" si="15"/>
        <v>-411.03325441048958</v>
      </c>
      <c r="DJ25" s="179">
        <f t="shared" si="15"/>
        <v>5.6152301864934656E-12</v>
      </c>
      <c r="DK25" s="179">
        <f t="shared" si="15"/>
        <v>5.7013303826863659E-12</v>
      </c>
      <c r="DL25" s="179">
        <f t="shared" si="15"/>
        <v>5.662908373585652E-12</v>
      </c>
      <c r="DM25" s="179">
        <f t="shared" si="15"/>
        <v>5.8117170214026534E-12</v>
      </c>
      <c r="DN25" s="179">
        <f t="shared" si="15"/>
        <v>5.9646950379440435E-12</v>
      </c>
      <c r="DO25" s="179">
        <f t="shared" si="15"/>
        <v>6.0561536951925191E-12</v>
      </c>
      <c r="DP25" s="179">
        <f t="shared" si="15"/>
        <v>6.0821776020131654E-12</v>
      </c>
      <c r="DQ25" s="179">
        <f t="shared" si="15"/>
        <v>6.1744239623103645E-12</v>
      </c>
      <c r="DR25" s="179">
        <f t="shared" si="15"/>
        <v>6.3369492758384315E-12</v>
      </c>
      <c r="DS25" s="179">
        <f t="shared" si="15"/>
        <v>6.4341158314012875E-12</v>
      </c>
      <c r="DT25" s="179">
        <f t="shared" si="15"/>
        <v>6.3907554855809744E-12</v>
      </c>
      <c r="DU25" s="179">
        <f t="shared" si="15"/>
        <v>6.5586903380631856E-12</v>
      </c>
      <c r="DV25" s="179">
        <f t="shared" si="15"/>
        <v>6.7313304434453178E-12</v>
      </c>
      <c r="DW25" s="179">
        <f t="shared" si="15"/>
        <v>6.8345441769114796E-12</v>
      </c>
      <c r="DX25" s="179">
        <f t="shared" si="15"/>
        <v>6.7884852922409889E-12</v>
      </c>
      <c r="DY25" s="179">
        <f t="shared" si="15"/>
        <v>6.9668716001982114E-12</v>
      </c>
      <c r="DZ25" s="179">
        <f t="shared" si="15"/>
        <v>7.1502559933081912E-12</v>
      </c>
      <c r="EA25" s="179">
        <f t="shared" si="15"/>
        <v>7.2598932518722505E-12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s="561" customFormat="1" outlineLevel="1" x14ac:dyDescent="0.35">
      <c r="A32" s="176"/>
      <c r="B32" s="176"/>
      <c r="C32" s="177"/>
      <c r="D32" s="180"/>
      <c r="E32" s="450" t="str">
        <f xml:space="preserve"> Tax!E$79</f>
        <v>Tax paid</v>
      </c>
      <c r="F32" s="450">
        <f xml:space="preserve"> Tax!F$79</f>
        <v>0</v>
      </c>
      <c r="G32" s="450" t="str">
        <f xml:space="preserve"> Tax!G$79</f>
        <v>$ 000s</v>
      </c>
      <c r="H32" s="450">
        <f xml:space="preserve"> Tax!H$79</f>
        <v>-29911.249712986886</v>
      </c>
      <c r="I32" s="450">
        <f xml:space="preserve"> Tax!I$79</f>
        <v>0</v>
      </c>
      <c r="J32" s="450">
        <f xml:space="preserve"> Tax!J$79</f>
        <v>0</v>
      </c>
      <c r="K32" s="450">
        <f xml:space="preserve"> Tax!K$79</f>
        <v>0</v>
      </c>
      <c r="L32" s="450">
        <f xml:space="preserve"> Tax!L$79</f>
        <v>0</v>
      </c>
      <c r="M32" s="450">
        <f xml:space="preserve"> Tax!M$79</f>
        <v>0</v>
      </c>
      <c r="N32" s="450">
        <f xml:space="preserve"> Tax!N$79</f>
        <v>0</v>
      </c>
      <c r="O32" s="450">
        <f xml:space="preserve"> Tax!O$79</f>
        <v>0</v>
      </c>
      <c r="P32" s="450">
        <f xml:space="preserve"> Tax!P$79</f>
        <v>0</v>
      </c>
      <c r="Q32" s="450">
        <f xml:space="preserve"> Tax!Q$79</f>
        <v>0</v>
      </c>
      <c r="R32" s="450">
        <f xml:space="preserve"> Tax!R$79</f>
        <v>0</v>
      </c>
      <c r="S32" s="450">
        <f xml:space="preserve"> Tax!S$79</f>
        <v>0</v>
      </c>
      <c r="T32" s="450">
        <f xml:space="preserve"> Tax!T$79</f>
        <v>0</v>
      </c>
      <c r="U32" s="450">
        <f xml:space="preserve"> Tax!U$79</f>
        <v>0</v>
      </c>
      <c r="V32" s="450">
        <f xml:space="preserve"> Tax!V$79</f>
        <v>0</v>
      </c>
      <c r="W32" s="450">
        <f xml:space="preserve"> Tax!W$79</f>
        <v>0</v>
      </c>
      <c r="X32" s="450">
        <f xml:space="preserve"> Tax!X$79</f>
        <v>0</v>
      </c>
      <c r="Y32" s="450">
        <f xml:space="preserve"> Tax!Y$79</f>
        <v>0</v>
      </c>
      <c r="Z32" s="450">
        <f xml:space="preserve"> Tax!Z$79</f>
        <v>0</v>
      </c>
      <c r="AA32" s="450">
        <f xml:space="preserve"> Tax!AA$79</f>
        <v>0</v>
      </c>
      <c r="AB32" s="450">
        <f xml:space="preserve"> Tax!AB$79</f>
        <v>0</v>
      </c>
      <c r="AC32" s="450">
        <f xml:space="preserve"> Tax!AC$79</f>
        <v>0</v>
      </c>
      <c r="AD32" s="450">
        <f xml:space="preserve"> Tax!AD$79</f>
        <v>0</v>
      </c>
      <c r="AE32" s="450">
        <f xml:space="preserve"> Tax!AE$79</f>
        <v>0</v>
      </c>
      <c r="AF32" s="450">
        <f xml:space="preserve"> Tax!AF$79</f>
        <v>0</v>
      </c>
      <c r="AG32" s="450">
        <f xml:space="preserve"> Tax!AG$79</f>
        <v>0</v>
      </c>
      <c r="AH32" s="450">
        <f xml:space="preserve"> Tax!AH$79</f>
        <v>0</v>
      </c>
      <c r="AI32" s="450">
        <f xml:space="preserve"> Tax!AI$79</f>
        <v>0</v>
      </c>
      <c r="AJ32" s="450">
        <f xml:space="preserve"> Tax!AJ$79</f>
        <v>0</v>
      </c>
      <c r="AK32" s="450">
        <f xml:space="preserve"> Tax!AK$79</f>
        <v>0</v>
      </c>
      <c r="AL32" s="450">
        <f xml:space="preserve"> Tax!AL$79</f>
        <v>-38.694370914550241</v>
      </c>
      <c r="AM32" s="450">
        <f xml:space="preserve"> Tax!AM$79</f>
        <v>-22.420502644136963</v>
      </c>
      <c r="AN32" s="450">
        <f xml:space="preserve"> Tax!AN$79</f>
        <v>-36.864012015941988</v>
      </c>
      <c r="AO32" s="450">
        <f xml:space="preserve"> Tax!AO$79</f>
        <v>-446.10551687721443</v>
      </c>
      <c r="AP32" s="450">
        <f xml:space="preserve"> Tax!AP$79</f>
        <v>-528.08696587652219</v>
      </c>
      <c r="AQ32" s="450">
        <f xml:space="preserve"> Tax!AQ$79</f>
        <v>-75.951298598489871</v>
      </c>
      <c r="AR32" s="450">
        <f xml:space="preserve"> Tax!AR$79</f>
        <v>-89.106112894743006</v>
      </c>
      <c r="AS32" s="450">
        <f xml:space="preserve"> Tax!AS$79</f>
        <v>-494.373494773282</v>
      </c>
      <c r="AT32" s="450">
        <f xml:space="preserve"> Tax!AT$79</f>
        <v>-574.84654113947465</v>
      </c>
      <c r="AU32" s="450">
        <f xml:space="preserve"> Tax!AU$79</f>
        <v>-123.71664071502377</v>
      </c>
      <c r="AV32" s="450">
        <f xml:space="preserve"> Tax!AV$79</f>
        <v>-135.18604740481231</v>
      </c>
      <c r="AW32" s="450">
        <f xml:space="preserve"> Tax!AW$79</f>
        <v>-537.57002646106787</v>
      </c>
      <c r="AX32" s="450">
        <f xml:space="preserve"> Tax!AX$79</f>
        <v>-616.85865983553629</v>
      </c>
      <c r="AY32" s="450">
        <f xml:space="preserve"> Tax!AY$79</f>
        <v>-167.03095405989203</v>
      </c>
      <c r="AZ32" s="450">
        <f xml:space="preserve"> Tax!AZ$79</f>
        <v>-177.08415294084512</v>
      </c>
      <c r="BA32" s="450">
        <f xml:space="preserve"> Tax!BA$79</f>
        <v>-576.88614319825786</v>
      </c>
      <c r="BB32" s="450">
        <f xml:space="preserve"> Tax!BB$79</f>
        <v>-648.84058256704031</v>
      </c>
      <c r="BC32" s="450">
        <f xml:space="preserve"> Tax!BC$79</f>
        <v>-191.9566638050899</v>
      </c>
      <c r="BD32" s="450">
        <f xml:space="preserve"> Tax!BD$79</f>
        <v>-195.95747270509631</v>
      </c>
      <c r="BE32" s="450">
        <f xml:space="preserve"> Tax!BE$79</f>
        <v>-589.68119592705489</v>
      </c>
      <c r="BF32" s="450">
        <f xml:space="preserve"> Tax!BF$79</f>
        <v>-660.39902661313431</v>
      </c>
      <c r="BG32" s="450">
        <f xml:space="preserve"> Tax!BG$79</f>
        <v>-204.95299024723542</v>
      </c>
      <c r="BH32" s="450">
        <f xml:space="preserve"> Tax!BH$79</f>
        <v>-208.14000206254204</v>
      </c>
      <c r="BI32" s="450">
        <f xml:space="preserve"> Tax!BI$79</f>
        <v>-599.15022122705625</v>
      </c>
      <c r="BJ32" s="450">
        <f xml:space="preserve"> Tax!BJ$79</f>
        <v>-668.79879228683035</v>
      </c>
      <c r="BK32" s="450">
        <f xml:space="preserve"> Tax!BK$79</f>
        <v>-214.93661200015444</v>
      </c>
      <c r="BL32" s="450">
        <f xml:space="preserve"> Tax!BL$79</f>
        <v>-217.45933677627855</v>
      </c>
      <c r="BM32" s="450">
        <f xml:space="preserve"> Tax!BM$79</f>
        <v>-605.90773043707884</v>
      </c>
      <c r="BN32" s="450">
        <f xml:space="preserve"> Tax!BN$79</f>
        <v>-674.62362142345353</v>
      </c>
      <c r="BO32" s="450">
        <f xml:space="preserve"> Tax!BO$79</f>
        <v>-222.4621043932581</v>
      </c>
      <c r="BP32" s="450">
        <f xml:space="preserve"> Tax!BP$79</f>
        <v>-224.44228989480504</v>
      </c>
      <c r="BQ32" s="450">
        <f xml:space="preserve"> Tax!BQ$79</f>
        <v>-610.45411426304145</v>
      </c>
      <c r="BR32" s="450">
        <f xml:space="preserve"> Tax!BR$79</f>
        <v>-678.34884069535678</v>
      </c>
      <c r="BS32" s="450">
        <f xml:space="preserve"> Tax!BS$79</f>
        <v>-227.98104746450224</v>
      </c>
      <c r="BT32" s="450">
        <f xml:space="preserve"> Tax!BT$79</f>
        <v>-229.51782831834197</v>
      </c>
      <c r="BU32" s="450">
        <f xml:space="preserve"> Tax!BU$79</f>
        <v>-613.19680918434256</v>
      </c>
      <c r="BV32" s="450">
        <f xml:space="preserve"> Tax!BV$79</f>
        <v>-680.36146968504511</v>
      </c>
      <c r="BW32" s="450">
        <f xml:space="preserve"> Tax!BW$79</f>
        <v>-231.86112861846618</v>
      </c>
      <c r="BX32" s="450">
        <f xml:space="preserve"> Tax!BX$79</f>
        <v>-233.03522031121707</v>
      </c>
      <c r="BY32" s="450">
        <f xml:space="preserve"> Tax!BY$79</f>
        <v>-614.46753757658291</v>
      </c>
      <c r="BZ32" s="450">
        <f xml:space="preserve"> Tax!BZ$79</f>
        <v>-680.97659898858535</v>
      </c>
      <c r="CA32" s="450">
        <f xml:space="preserve"> Tax!CA$79</f>
        <v>-234.40170181293803</v>
      </c>
      <c r="CB32" s="450">
        <f xml:space="preserve"> Tax!CB$79</f>
        <v>-235.27881671607395</v>
      </c>
      <c r="CC32" s="450">
        <f xml:space="preserve"> Tax!CC$79</f>
        <v>-614.53634985077247</v>
      </c>
      <c r="CD32" s="450">
        <f xml:space="preserve"> Tax!CD$79</f>
        <v>-680.45073023440966</v>
      </c>
      <c r="CE32" s="450">
        <f xml:space="preserve"> Tax!CE$79</f>
        <v>-235.84646056485892</v>
      </c>
      <c r="CF32" s="450">
        <f xml:space="preserve"> Tax!CF$79</f>
        <v>-236.4800902962125</v>
      </c>
      <c r="CG32" s="450">
        <f xml:space="preserve"> Tax!CG$79</f>
        <v>-613.62306181400106</v>
      </c>
      <c r="CH32" s="450">
        <f xml:space="preserve"> Tax!CH$79</f>
        <v>-678.9926415622532</v>
      </c>
      <c r="CI32" s="450">
        <f xml:space="preserve"> Tax!CI$79</f>
        <v>-236.3937601431212</v>
      </c>
      <c r="CJ32" s="450">
        <f xml:space="preserve"> Tax!CJ$79</f>
        <v>-236.82744180517207</v>
      </c>
      <c r="CK32" s="450">
        <f xml:space="preserve"> Tax!CK$79</f>
        <v>-611.90657042072974</v>
      </c>
      <c r="CL32" s="450">
        <f xml:space="preserve"> Tax!CL$79</f>
        <v>-676.77223757290926</v>
      </c>
      <c r="CM32" s="450">
        <f xml:space="preserve"> Tax!CM$79</f>
        <v>-236.20502500836699</v>
      </c>
      <c r="CN32" s="450">
        <f xml:space="preserve"> Tax!CN$79</f>
        <v>-236.47418704069344</v>
      </c>
      <c r="CO32" s="450">
        <f xml:space="preserve"> Tax!CO$79</f>
        <v>-609.53244145897486</v>
      </c>
      <c r="CP32" s="450">
        <f xml:space="preserve"> Tax!CP$79</f>
        <v>-673.92775761586097</v>
      </c>
      <c r="CQ32" s="450">
        <f xml:space="preserve"> Tax!CQ$79</f>
        <v>-235.41159667348606</v>
      </c>
      <c r="CR32" s="450">
        <f xml:space="preserve"> Tax!CR$79</f>
        <v>-235.54506229806725</v>
      </c>
      <c r="CS32" s="450">
        <f xml:space="preserve"> Tax!CS$79</f>
        <v>-606.61908971563378</v>
      </c>
      <c r="CT32" s="450">
        <f xml:space="preserve"> Tax!CT$79</f>
        <v>-670.5716469318171</v>
      </c>
      <c r="CU32" s="450">
        <f xml:space="preserve"> Tax!CU$79</f>
        <v>-234.12031127598377</v>
      </c>
      <c r="CV32" s="450">
        <f xml:space="preserve"> Tax!CV$79</f>
        <v>-234.14152304947578</v>
      </c>
      <c r="CW32" s="450">
        <f xml:space="preserve"> Tax!CW$79</f>
        <v>-603.26281270622667</v>
      </c>
      <c r="CX32" s="450">
        <f xml:space="preserve"> Tax!CX$79</f>
        <v>-666.79533868115925</v>
      </c>
      <c r="CY32" s="450">
        <f xml:space="preserve"> Tax!CY$79</f>
        <v>-232.41804249167208</v>
      </c>
      <c r="CZ32" s="450">
        <f xml:space="preserve"> Tax!CZ$79</f>
        <v>-232.34605969730288</v>
      </c>
      <c r="DA32" s="450">
        <f xml:space="preserve"> Tax!DA$79</f>
        <v>-599.54189062462365</v>
      </c>
      <c r="DB32" s="450">
        <f xml:space="preserve"> Tax!DB$79</f>
        <v>-662.67314888108251</v>
      </c>
      <c r="DC32" s="450">
        <f xml:space="preserve"> Tax!DC$79</f>
        <v>-230.37540171131934</v>
      </c>
      <c r="DD32" s="450">
        <f xml:space="preserve"> Tax!DD$79</f>
        <v>-230.2257127269587</v>
      </c>
      <c r="DE32" s="450">
        <f xml:space="preserve"> Tax!DE$79</f>
        <v>-595.51992572201902</v>
      </c>
      <c r="DF32" s="450">
        <f xml:space="preserve"> Tax!DF$79</f>
        <v>-658.26544880022789</v>
      </c>
      <c r="DG32" s="450">
        <f xml:space="preserve"> Tax!DG$79</f>
        <v>-228.04975180160915</v>
      </c>
      <c r="DH32" s="450">
        <f xml:space="preserve"> Tax!DH$79</f>
        <v>-139.02699745948905</v>
      </c>
      <c r="DI32" s="450">
        <f xml:space="preserve"> Tax!DI$79</f>
        <v>0</v>
      </c>
      <c r="DJ32" s="450">
        <f xml:space="preserve"> Tax!DJ$79</f>
        <v>0</v>
      </c>
      <c r="DK32" s="450">
        <f xml:space="preserve"> Tax!DK$79</f>
        <v>0</v>
      </c>
      <c r="DL32" s="450">
        <f xml:space="preserve"> Tax!DL$79</f>
        <v>0</v>
      </c>
      <c r="DM32" s="450">
        <f xml:space="preserve"> Tax!DM$79</f>
        <v>0</v>
      </c>
      <c r="DN32" s="450">
        <f xml:space="preserve"> Tax!DN$79</f>
        <v>0</v>
      </c>
      <c r="DO32" s="450">
        <f xml:space="preserve"> Tax!DO$79</f>
        <v>0</v>
      </c>
      <c r="DP32" s="450">
        <f xml:space="preserve"> Tax!DP$79</f>
        <v>0</v>
      </c>
      <c r="DQ32" s="450">
        <f xml:space="preserve"> Tax!DQ$79</f>
        <v>0</v>
      </c>
      <c r="DR32" s="450">
        <f xml:space="preserve"> Tax!DR$79</f>
        <v>0</v>
      </c>
      <c r="DS32" s="450">
        <f xml:space="preserve"> Tax!DS$79</f>
        <v>0</v>
      </c>
      <c r="DT32" s="450">
        <f xml:space="preserve"> Tax!DT$79</f>
        <v>0</v>
      </c>
      <c r="DU32" s="450">
        <f xml:space="preserve"> Tax!DU$79</f>
        <v>0</v>
      </c>
      <c r="DV32" s="450">
        <f xml:space="preserve"> Tax!DV$79</f>
        <v>0</v>
      </c>
      <c r="DW32" s="450">
        <f xml:space="preserve"> Tax!DW$79</f>
        <v>0</v>
      </c>
      <c r="DX32" s="450">
        <f xml:space="preserve"> Tax!DX$79</f>
        <v>0</v>
      </c>
      <c r="DY32" s="450">
        <f xml:space="preserve"> Tax!DY$79</f>
        <v>0</v>
      </c>
      <c r="DZ32" s="450">
        <f xml:space="preserve"> Tax!DZ$79</f>
        <v>0</v>
      </c>
      <c r="EA32" s="450">
        <f xml:space="preserve"> Tax!EA$79</f>
        <v>0</v>
      </c>
    </row>
    <row r="33" spans="1:131" outlineLevel="1" x14ac:dyDescent="0.35">
      <c r="E33" s="179" t="s">
        <v>149</v>
      </c>
      <c r="F33" s="179"/>
      <c r="G33" s="179" t="str">
        <f>SMU</f>
        <v>$ 000s</v>
      </c>
      <c r="H33" s="179">
        <f xml:space="preserve"> SUM(J33:EA33)</f>
        <v>292755.79151432152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4909.1960590267572</v>
      </c>
      <c r="AM33" s="179">
        <f t="shared" si="16"/>
        <v>2943.0003448923612</v>
      </c>
      <c r="AN33" s="179">
        <f t="shared" si="16"/>
        <v>1896.8393611081483</v>
      </c>
      <c r="AO33" s="179">
        <f t="shared" si="16"/>
        <v>3270.1173860555018</v>
      </c>
      <c r="AP33" s="179">
        <f t="shared" ref="AP33:BU33" si="17">SUM(AP30:AP32)</f>
        <v>4384.4395589946616</v>
      </c>
      <c r="AQ33" s="179">
        <f t="shared" si="17"/>
        <v>2863.9533766767627</v>
      </c>
      <c r="AR33" s="179">
        <f t="shared" si="17"/>
        <v>1817.1679952192044</v>
      </c>
      <c r="AS33" s="179">
        <f t="shared" si="17"/>
        <v>3199.521223392991</v>
      </c>
      <c r="AT33" s="179">
        <f t="shared" si="17"/>
        <v>4302.2754502816688</v>
      </c>
      <c r="AU33" s="179">
        <f t="shared" si="17"/>
        <v>2790.58193192206</v>
      </c>
      <c r="AV33" s="179">
        <f t="shared" si="17"/>
        <v>1750.6495910211927</v>
      </c>
      <c r="AW33" s="179">
        <f t="shared" si="17"/>
        <v>3126.817035749129</v>
      </c>
      <c r="AX33" s="179">
        <f t="shared" si="17"/>
        <v>4224.8140079291179</v>
      </c>
      <c r="AY33" s="179">
        <f t="shared" si="17"/>
        <v>2721.5676628067081</v>
      </c>
      <c r="AZ33" s="179">
        <f t="shared" si="17"/>
        <v>1688.1939606860458</v>
      </c>
      <c r="BA33" s="179">
        <f t="shared" si="17"/>
        <v>3057.9157908259435</v>
      </c>
      <c r="BB33" s="179">
        <f t="shared" si="17"/>
        <v>4157.333742277815</v>
      </c>
      <c r="BC33" s="179">
        <f t="shared" si="17"/>
        <v>2670.844152858399</v>
      </c>
      <c r="BD33" s="179">
        <f t="shared" si="17"/>
        <v>1655.4434972740373</v>
      </c>
      <c r="BE33" s="179">
        <f t="shared" si="17"/>
        <v>3008.6507118809882</v>
      </c>
      <c r="BF33" s="179">
        <f t="shared" si="17"/>
        <v>4110.2236383239551</v>
      </c>
      <c r="BG33" s="179">
        <f t="shared" si="17"/>
        <v>2631.9481205018228</v>
      </c>
      <c r="BH33" s="179">
        <f t="shared" si="17"/>
        <v>1615.6504034329573</v>
      </c>
      <c r="BI33" s="179">
        <f t="shared" si="17"/>
        <v>2976.2324338378294</v>
      </c>
      <c r="BJ33" s="179">
        <f t="shared" si="17"/>
        <v>4066.2145278960279</v>
      </c>
      <c r="BK33" s="179">
        <f t="shared" si="17"/>
        <v>2595.958754404011</v>
      </c>
      <c r="BL33" s="179">
        <f t="shared" si="17"/>
        <v>1585.3929612141665</v>
      </c>
      <c r="BM33" s="179">
        <f t="shared" si="17"/>
        <v>2939.6322931728964</v>
      </c>
      <c r="BN33" s="179">
        <f t="shared" si="17"/>
        <v>4024.7182296712294</v>
      </c>
      <c r="BO33" s="179">
        <f t="shared" si="17"/>
        <v>2562.3172735846579</v>
      </c>
      <c r="BP33" s="179">
        <f t="shared" si="17"/>
        <v>1557.3369941935155</v>
      </c>
      <c r="BQ33" s="179">
        <f t="shared" si="17"/>
        <v>2905.148841300781</v>
      </c>
      <c r="BR33" s="179">
        <f t="shared" si="17"/>
        <v>3985.2549043358504</v>
      </c>
      <c r="BS33" s="179">
        <f t="shared" si="17"/>
        <v>2530.5678179020965</v>
      </c>
      <c r="BT33" s="179">
        <f t="shared" si="17"/>
        <v>1537.5423982345542</v>
      </c>
      <c r="BU33" s="179">
        <f t="shared" si="17"/>
        <v>2865.8772077797776</v>
      </c>
      <c r="BV33" s="179">
        <f t="shared" ref="BV33:DA33" si="18">SUM(BV30:BV32)</f>
        <v>3947.4329449569564</v>
      </c>
      <c r="BW33" s="179">
        <f t="shared" si="18"/>
        <v>2500.3383438437468</v>
      </c>
      <c r="BX33" s="179">
        <f t="shared" si="18"/>
        <v>1506.1766550281727</v>
      </c>
      <c r="BY33" s="179">
        <f t="shared" si="18"/>
        <v>2840.9601960174468</v>
      </c>
      <c r="BZ33" s="179">
        <f t="shared" si="18"/>
        <v>3910.9325972928473</v>
      </c>
      <c r="CA33" s="179">
        <f t="shared" si="18"/>
        <v>2471.32506375705</v>
      </c>
      <c r="CB33" s="179">
        <f t="shared" si="18"/>
        <v>1482.430140207483</v>
      </c>
      <c r="CC33" s="179">
        <f t="shared" si="18"/>
        <v>2810.6441486202593</v>
      </c>
      <c r="CD33" s="179">
        <f t="shared" si="18"/>
        <v>3875.4926181565538</v>
      </c>
      <c r="CE33" s="179">
        <f t="shared" si="18"/>
        <v>2443.2797712294091</v>
      </c>
      <c r="CF33" s="179">
        <f t="shared" si="18"/>
        <v>1459.5739914932542</v>
      </c>
      <c r="CG33" s="179">
        <f t="shared" si="18"/>
        <v>2781.1975992994471</v>
      </c>
      <c r="CH33" s="179">
        <f t="shared" si="18"/>
        <v>3840.8994082870004</v>
      </c>
      <c r="CI33" s="179">
        <f t="shared" si="18"/>
        <v>2415.9995172490057</v>
      </c>
      <c r="CJ33" s="179">
        <f t="shared" si="18"/>
        <v>1443.5895892257051</v>
      </c>
      <c r="CK33" s="179">
        <f t="shared" si="18"/>
        <v>2746.2626672077236</v>
      </c>
      <c r="CL33" s="179">
        <f t="shared" si="18"/>
        <v>3806.9781607165132</v>
      </c>
      <c r="CM33" s="179">
        <f t="shared" si="18"/>
        <v>2389.3182010856895</v>
      </c>
      <c r="CN33" s="179">
        <f t="shared" si="18"/>
        <v>1415.7963446050539</v>
      </c>
      <c r="CO33" s="179">
        <f t="shared" si="18"/>
        <v>2724.2116905817393</v>
      </c>
      <c r="CP33" s="179">
        <f t="shared" si="18"/>
        <v>3773.5856507669332</v>
      </c>
      <c r="CQ33" s="179">
        <f t="shared" si="18"/>
        <v>2363.0997207175801</v>
      </c>
      <c r="CR33" s="179">
        <f t="shared" si="18"/>
        <v>1394.5876204173339</v>
      </c>
      <c r="CS33" s="179">
        <f t="shared" si="18"/>
        <v>2696.3986169531904</v>
      </c>
      <c r="CT33" s="179">
        <f t="shared" si="18"/>
        <v>3740.6043631566367</v>
      </c>
      <c r="CU33" s="179">
        <f t="shared" si="18"/>
        <v>2337.2323935115346</v>
      </c>
      <c r="CV33" s="179">
        <f t="shared" si="18"/>
        <v>1373.6830027297628</v>
      </c>
      <c r="CW33" s="179">
        <f t="shared" si="18"/>
        <v>2668.8963955310187</v>
      </c>
      <c r="CX33" s="179">
        <f t="shared" si="18"/>
        <v>3707.9377081867565</v>
      </c>
      <c r="CY33" s="179">
        <f t="shared" si="18"/>
        <v>2311.6244115273234</v>
      </c>
      <c r="CZ33" s="179">
        <f t="shared" si="18"/>
        <v>1358.8411440583611</v>
      </c>
      <c r="DA33" s="179">
        <f t="shared" si="18"/>
        <v>2635.7757147470957</v>
      </c>
      <c r="DB33" s="179">
        <f t="shared" ref="DB33:EA33" si="19">SUM(DB30:DB32)</f>
        <v>3675.5061249831374</v>
      </c>
      <c r="DC33" s="179">
        <f t="shared" si="19"/>
        <v>2286.2001395231969</v>
      </c>
      <c r="DD33" s="179">
        <f t="shared" si="19"/>
        <v>1332.4522698488108</v>
      </c>
      <c r="DE33" s="179">
        <f t="shared" si="19"/>
        <v>2614.5056375881613</v>
      </c>
      <c r="DF33" s="179">
        <f t="shared" si="19"/>
        <v>3643.2439072444831</v>
      </c>
      <c r="DG33" s="179">
        <f t="shared" si="19"/>
        <v>2260.8970993407365</v>
      </c>
      <c r="DH33" s="179">
        <f t="shared" si="19"/>
        <v>1400.8027194111687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-25094.10344449769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-1168.8582651881661</v>
      </c>
      <c r="N35" s="450">
        <f xml:space="preserve"> Debt!N$82</f>
        <v>-1161.4786981037334</v>
      </c>
      <c r="O35" s="450">
        <f xml:space="preserve"> Debt!O$82</f>
        <v>-1118.4330386960578</v>
      </c>
      <c r="P35" s="450">
        <f xml:space="preserve"> Debt!P$82</f>
        <v>-1074.9322256894084</v>
      </c>
      <c r="Q35" s="450">
        <f xml:space="preserve"> Debt!Q$82</f>
        <v>-1079.3053273705266</v>
      </c>
      <c r="R35" s="450">
        <f xml:space="preserve"> Debt!R$82</f>
        <v>-1061.7315429230823</v>
      </c>
      <c r="S35" s="450">
        <f xml:space="preserve"> Debt!S$82</f>
        <v>-1017.5716531236438</v>
      </c>
      <c r="T35" s="450">
        <f xml:space="preserve"> Debt!T$82</f>
        <v>-975.03965780028557</v>
      </c>
      <c r="U35" s="450">
        <f xml:space="preserve"> Debt!U$82</f>
        <v>-977.01772466170678</v>
      </c>
      <c r="V35" s="450">
        <f xml:space="preserve"> Debt!V$82</f>
        <v>-957.09443221281981</v>
      </c>
      <c r="W35" s="450">
        <f xml:space="preserve"> Debt!W$82</f>
        <v>-911.74553312451428</v>
      </c>
      <c r="X35" s="450">
        <f xml:space="preserve"> Debt!X$82</f>
        <v>-879.88566856378975</v>
      </c>
      <c r="Y35" s="450">
        <f xml:space="preserve"> Debt!Y$82</f>
        <v>-869.73144890714548</v>
      </c>
      <c r="Z35" s="450">
        <f xml:space="preserve"> Debt!Z$82</f>
        <v>-847.41497435371048</v>
      </c>
      <c r="AA35" s="450">
        <f xml:space="preserve"> Debt!AA$82</f>
        <v>-800.79999507632624</v>
      </c>
      <c r="AB35" s="450">
        <f xml:space="preserve"> Debt!AB$82</f>
        <v>-760.30943779471647</v>
      </c>
      <c r="AC35" s="450">
        <f xml:space="preserve"> Debt!AC$82</f>
        <v>-757.10803834167416</v>
      </c>
      <c r="AD35" s="450">
        <f xml:space="preserve"> Debt!AD$82</f>
        <v>-732.08391685311835</v>
      </c>
      <c r="AE35" s="450">
        <f xml:space="preserve"> Debt!AE$82</f>
        <v>-684.11648998122905</v>
      </c>
      <c r="AF35" s="450">
        <f xml:space="preserve"> Debt!AF$82</f>
        <v>-644.70384636538995</v>
      </c>
      <c r="AG35" s="450">
        <f xml:space="preserve"> Debt!AG$82</f>
        <v>-638.69791574728799</v>
      </c>
      <c r="AH35" s="450">
        <f xml:space="preserve"> Debt!AH$82</f>
        <v>-610.9018177048365</v>
      </c>
      <c r="AI35" s="450">
        <f xml:space="preserve"> Debt!AI$82</f>
        <v>-561.49256380161557</v>
      </c>
      <c r="AJ35" s="450">
        <f xml:space="preserve"> Debt!AJ$82</f>
        <v>-523.1987735794188</v>
      </c>
      <c r="AK35" s="450">
        <f xml:space="preserve"> Debt!AK$82</f>
        <v>-514.23450347104631</v>
      </c>
      <c r="AL35" s="450">
        <f xml:space="preserve"> Debt!AL$82</f>
        <v>-483.50781881853908</v>
      </c>
      <c r="AM35" s="450">
        <f xml:space="preserve"> Debt!AM$82</f>
        <v>-433.01826724164619</v>
      </c>
      <c r="AN35" s="450">
        <f xml:space="preserve"> Debt!AN$82</f>
        <v>-400.54398664162875</v>
      </c>
      <c r="AO35" s="450">
        <f xml:space="preserve"> Debt!AO$82</f>
        <v>-384.48911122609837</v>
      </c>
      <c r="AP35" s="450">
        <f xml:space="preserve"> Debt!AP$82</f>
        <v>-356.03915067727797</v>
      </c>
      <c r="AQ35" s="450">
        <f xml:space="preserve"> Debt!AQ$82</f>
        <v>-309.78451516362333</v>
      </c>
      <c r="AR35" s="450">
        <f xml:space="preserve"> Debt!AR$82</f>
        <v>-274.6512210245279</v>
      </c>
      <c r="AS35" s="450">
        <f xml:space="preserve"> Debt!AS$82</f>
        <v>-260.66815149944841</v>
      </c>
      <c r="AT35" s="450">
        <f xml:space="preserve"> Debt!AT$82</f>
        <v>-229.79160570219423</v>
      </c>
      <c r="AU35" s="450">
        <f xml:space="preserve"> Debt!AU$82</f>
        <v>-182.57028962733128</v>
      </c>
      <c r="AV35" s="450">
        <f xml:space="preserve"> Debt!AV$82</f>
        <v>-149.14090234060822</v>
      </c>
      <c r="AW35" s="450">
        <f xml:space="preserve"> Debt!AW$82</f>
        <v>-132.63574860131141</v>
      </c>
      <c r="AX35" s="450">
        <f xml:space="preserve"> Debt!AX$82</f>
        <v>-99.246626382764973</v>
      </c>
      <c r="AY35" s="450">
        <f xml:space="preserve"> Debt!AY$82</f>
        <v>-50.937268406598285</v>
      </c>
      <c r="AZ35" s="450">
        <f xml:space="preserve"> Debt!AZ$82</f>
        <v>-19.191291709198822</v>
      </c>
      <c r="BA35" s="450">
        <f xml:space="preserve"> Debt!BA$82</f>
        <v>2.2104889770465285E-12</v>
      </c>
      <c r="BB35" s="450">
        <f xml:space="preserve"> Debt!BB$82</f>
        <v>2.2686742290210937E-12</v>
      </c>
      <c r="BC35" s="450">
        <f xml:space="preserve"> Debt!BC$82</f>
        <v>2.3034605671994173E-12</v>
      </c>
      <c r="BD35" s="450">
        <f xml:space="preserve"> Debt!BD$82</f>
        <v>2.3133587709410783E-12</v>
      </c>
      <c r="BE35" s="450">
        <f xml:space="preserve"> Debt!BE$82</f>
        <v>2.3484447123003513E-12</v>
      </c>
      <c r="BF35" s="450">
        <f xml:space="preserve"> Debt!BF$82</f>
        <v>2.41026128263951E-12</v>
      </c>
      <c r="BG35" s="450">
        <f xml:space="preserve"> Debt!BG$82</f>
        <v>2.4472186223066492E-12</v>
      </c>
      <c r="BH35" s="450">
        <f xml:space="preserve"> Debt!BH$82</f>
        <v>2.4307264968084953E-12</v>
      </c>
      <c r="BI35" s="450">
        <f xml:space="preserve"> Debt!BI$82</f>
        <v>2.4946005875301855E-12</v>
      </c>
      <c r="BJ35" s="450">
        <f xml:space="preserve"> Debt!BJ$82</f>
        <v>2.5602643231418776E-12</v>
      </c>
      <c r="BK35" s="450">
        <f xml:space="preserve"> Debt!BK$82</f>
        <v>2.5995217094300528E-12</v>
      </c>
      <c r="BL35" s="450">
        <f xml:space="preserve"> Debt!BL$82</f>
        <v>2.5820031935621546E-12</v>
      </c>
      <c r="BM35" s="450">
        <f xml:space="preserve"> Debt!BM$82</f>
        <v>2.6498524997040934E-12</v>
      </c>
      <c r="BN35" s="450">
        <f xml:space="preserve"> Debt!BN$82</f>
        <v>2.7196028296047297E-12</v>
      </c>
      <c r="BO35" s="450">
        <f xml:space="preserve"> Debt!BO$82</f>
        <v>2.7613034063253357E-12</v>
      </c>
      <c r="BP35" s="450">
        <f xml:space="preserve"> Debt!BP$82</f>
        <v>2.7426946225000996E-12</v>
      </c>
      <c r="BQ35" s="450">
        <f xml:space="preserve"> Debt!BQ$82</f>
        <v>2.8147665423024634E-12</v>
      </c>
      <c r="BR35" s="450">
        <f xml:space="preserve"> Debt!BR$82</f>
        <v>2.8888577964159635E-12</v>
      </c>
      <c r="BS35" s="450">
        <f xml:space="preserve"> Debt!BS$82</f>
        <v>2.933153615961008E-12</v>
      </c>
      <c r="BT35" s="450">
        <f xml:space="preserve"> Debt!BT$82</f>
        <v>2.9457576746151013E-12</v>
      </c>
      <c r="BU35" s="450">
        <f xml:space="preserve"> Debt!BU$82</f>
        <v>2.9904349993467639E-12</v>
      </c>
      <c r="BV35" s="450">
        <f xml:space="preserve"> Debt!BV$82</f>
        <v>3.0691502590731594E-12</v>
      </c>
      <c r="BW35" s="450">
        <f xml:space="preserve"> Debt!BW$82</f>
        <v>3.1162105630456145E-12</v>
      </c>
      <c r="BX35" s="450">
        <f xml:space="preserve"> Debt!BX$82</f>
        <v>3.0952100135990024E-12</v>
      </c>
      <c r="BY35" s="450">
        <f xml:space="preserve"> Debt!BY$82</f>
        <v>3.1765452545119099E-12</v>
      </c>
      <c r="BZ35" s="450">
        <f xml:space="preserve"> Debt!BZ$82</f>
        <v>3.2601593724566815E-12</v>
      </c>
      <c r="CA35" s="450">
        <f xml:space="preserve"> Debt!CA$82</f>
        <v>3.3101484828343503E-12</v>
      </c>
      <c r="CB35" s="450">
        <f xml:space="preserve"> Debt!CB$82</f>
        <v>3.2878409604500316E-12</v>
      </c>
      <c r="CC35" s="450">
        <f xml:space="preserve"> Debt!CC$82</f>
        <v>3.3742381145774129E-12</v>
      </c>
      <c r="CD35" s="450">
        <f xml:space="preserve"> Debt!CD$82</f>
        <v>3.4630559720548974E-12</v>
      </c>
      <c r="CE35" s="450">
        <f xml:space="preserve"> Debt!CE$82</f>
        <v>3.516156163626406E-12</v>
      </c>
      <c r="CF35" s="450">
        <f xml:space="preserve"> Debt!CF$82</f>
        <v>3.4924603286106628E-12</v>
      </c>
      <c r="CG35" s="450">
        <f xml:space="preserve"> Debt!CG$82</f>
        <v>3.584234425023599E-12</v>
      </c>
      <c r="CH35" s="450">
        <f xml:space="preserve"> Debt!CH$82</f>
        <v>3.6785798776910704E-12</v>
      </c>
      <c r="CI35" s="450">
        <f xml:space="preserve"> Debt!CI$82</f>
        <v>3.734984769149E-12</v>
      </c>
      <c r="CJ35" s="450">
        <f xml:space="preserve"> Debt!CJ$82</f>
        <v>3.7510343776135314E-12</v>
      </c>
      <c r="CK35" s="450">
        <f xml:space="preserve"> Debt!CK$82</f>
        <v>3.8079250656740034E-12</v>
      </c>
      <c r="CL35" s="450">
        <f xml:space="preserve"> Debt!CL$82</f>
        <v>3.9081585804063606E-12</v>
      </c>
      <c r="CM35" s="450">
        <f xml:space="preserve"> Debt!CM$82</f>
        <v>3.9680836786392577E-12</v>
      </c>
      <c r="CN35" s="450">
        <f xml:space="preserve"> Debt!CN$82</f>
        <v>3.9413422451527749E-12</v>
      </c>
      <c r="CO35" s="450">
        <f xml:space="preserve"> Debt!CO$82</f>
        <v>4.0449119608170674E-12</v>
      </c>
      <c r="CP35" s="450">
        <f xml:space="preserve"> Debt!CP$82</f>
        <v>4.1513835262032639E-12</v>
      </c>
      <c r="CQ35" s="450">
        <f xml:space="preserve"> Debt!CQ$82</f>
        <v>4.2150380736050466E-12</v>
      </c>
      <c r="CR35" s="450">
        <f xml:space="preserve"> Debt!CR$82</f>
        <v>4.1866323822394476E-12</v>
      </c>
      <c r="CS35" s="450">
        <f xml:space="preserve"> Debt!CS$82</f>
        <v>4.2966477776171851E-12</v>
      </c>
      <c r="CT35" s="450">
        <f xml:space="preserve"> Debt!CT$82</f>
        <v>4.40974561985146E-12</v>
      </c>
      <c r="CU35" s="450">
        <f xml:space="preserve"> Debt!CU$82</f>
        <v>4.4773617193558494E-12</v>
      </c>
      <c r="CV35" s="450">
        <f xml:space="preserve"> Debt!CV$82</f>
        <v>4.4471881947254072E-12</v>
      </c>
      <c r="CW35" s="450">
        <f xml:space="preserve"> Debt!CW$82</f>
        <v>4.5640504178423589E-12</v>
      </c>
      <c r="CX35" s="450">
        <f xml:space="preserve"> Debt!CX$82</f>
        <v>4.684186924445345E-12</v>
      </c>
      <c r="CY35" s="450">
        <f xml:space="preserve"> Debt!CY$82</f>
        <v>4.7560111239535062E-12</v>
      </c>
      <c r="CZ35" s="450">
        <f xml:space="preserve"> Debt!CZ$82</f>
        <v>4.7764481862470173E-12</v>
      </c>
      <c r="DA35" s="450">
        <f xml:space="preserve"> Debt!DA$82</f>
        <v>4.8488909837384306E-12</v>
      </c>
      <c r="DB35" s="450">
        <f xml:space="preserve"> Debt!DB$82</f>
        <v>4.976525161793904E-12</v>
      </c>
      <c r="DC35" s="450">
        <f xml:space="preserve"> Debt!DC$82</f>
        <v>5.05283188094141E-12</v>
      </c>
      <c r="DD35" s="450">
        <f xml:space="preserve"> Debt!DD$82</f>
        <v>5.0187801878307178E-12</v>
      </c>
      <c r="DE35" s="450">
        <f xml:space="preserve"> Debt!DE$82</f>
        <v>5.1506625783220471E-12</v>
      </c>
      <c r="DF35" s="450">
        <f xml:space="preserve"> Debt!DF$82</f>
        <v>5.2862400921968543E-12</v>
      </c>
      <c r="DG35" s="450">
        <f xml:space="preserve"> Debt!DG$82</f>
        <v>5.3672957736105397E-12</v>
      </c>
      <c r="DH35" s="450">
        <f xml:space="preserve"> Debt!DH$82</f>
        <v>5.3311248673101203E-12</v>
      </c>
      <c r="DI35" s="450">
        <f xml:space="preserve"> Debt!DI$82</f>
        <v>5.4712149818788809E-12</v>
      </c>
      <c r="DJ35" s="450">
        <f xml:space="preserve"> Debt!DJ$82</f>
        <v>5.6152301864934656E-12</v>
      </c>
      <c r="DK35" s="450">
        <f xml:space="preserve"> Debt!DK$82</f>
        <v>5.7013303826863659E-12</v>
      </c>
      <c r="DL35" s="450">
        <f xml:space="preserve"> Debt!DL$82</f>
        <v>5.662908373585652E-12</v>
      </c>
      <c r="DM35" s="450">
        <f xml:space="preserve"> Debt!DM$82</f>
        <v>5.8117170214026534E-12</v>
      </c>
      <c r="DN35" s="450">
        <f xml:space="preserve"> Debt!DN$82</f>
        <v>5.9646950379440435E-12</v>
      </c>
      <c r="DO35" s="450">
        <f xml:space="preserve"> Debt!DO$82</f>
        <v>6.0561536951925191E-12</v>
      </c>
      <c r="DP35" s="450">
        <f xml:space="preserve"> Debt!DP$82</f>
        <v>6.0821776020131654E-12</v>
      </c>
      <c r="DQ35" s="450">
        <f xml:space="preserve"> Debt!DQ$82</f>
        <v>6.1744239623103645E-12</v>
      </c>
      <c r="DR35" s="450">
        <f xml:space="preserve"> Debt!DR$82</f>
        <v>6.3369492758384315E-12</v>
      </c>
      <c r="DS35" s="450">
        <f xml:space="preserve"> Debt!DS$82</f>
        <v>6.4341158314012875E-12</v>
      </c>
      <c r="DT35" s="450">
        <f xml:space="preserve"> Debt!DT$82</f>
        <v>6.3907554855809744E-12</v>
      </c>
      <c r="DU35" s="450">
        <f xml:space="preserve"> Debt!DU$82</f>
        <v>6.5586903380631856E-12</v>
      </c>
      <c r="DV35" s="450">
        <f xml:space="preserve"> Debt!DV$82</f>
        <v>6.7313304434453178E-12</v>
      </c>
      <c r="DW35" s="450">
        <f xml:space="preserve"> Debt!DW$82</f>
        <v>6.8345441769114796E-12</v>
      </c>
      <c r="DX35" s="450">
        <f xml:space="preserve"> Debt!DX$82</f>
        <v>6.7884852922409889E-12</v>
      </c>
      <c r="DY35" s="450">
        <f xml:space="preserve"> Debt!DY$82</f>
        <v>6.9668716001982114E-12</v>
      </c>
      <c r="DZ35" s="450">
        <f xml:space="preserve"> Debt!DZ$82</f>
        <v>7.1502559933081912E-12</v>
      </c>
      <c r="EA35" s="450">
        <f xml:space="preserve"> Debt!EA$82</f>
        <v>7.2598932518722505E-12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-77067.577924494617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-1318.9671785988162</v>
      </c>
      <c r="N36" s="450">
        <f xml:space="preserve"> Debt!N$69</f>
        <v>-2807.325613544067</v>
      </c>
      <c r="O36" s="450">
        <f xml:space="preserve"> Debt!O$69</f>
        <v>-1279.136753057704</v>
      </c>
      <c r="P36" s="450">
        <f xml:space="preserve"> Debt!P$69</f>
        <v>-499.15976145698232</v>
      </c>
      <c r="Q36" s="450">
        <f xml:space="preserve"> Debt!Q$69</f>
        <v>-1919.627122853293</v>
      </c>
      <c r="R36" s="450">
        <f xml:space="preserve"> Debt!R$69</f>
        <v>-2879.9928130068593</v>
      </c>
      <c r="S36" s="450">
        <f xml:space="preserve"> Debt!S$69</f>
        <v>-1360.7248286243907</v>
      </c>
      <c r="T36" s="450">
        <f xml:space="preserve"> Debt!T$69</f>
        <v>-583.89277675632684</v>
      </c>
      <c r="U36" s="450">
        <f xml:space="preserve"> Debt!U$69</f>
        <v>-1999.5489757599798</v>
      </c>
      <c r="V36" s="450">
        <f xml:space="preserve"> Debt!V$69</f>
        <v>-2957.5368970634013</v>
      </c>
      <c r="W36" s="450">
        <f xml:space="preserve"> Debt!W$69</f>
        <v>-1447.225518248064</v>
      </c>
      <c r="X36" s="450">
        <f xml:space="preserve"> Debt!X$69</f>
        <v>-669.50898835016801</v>
      </c>
      <c r="Y36" s="450">
        <f xml:space="preserve"> Debt!Y$69</f>
        <v>-2078.7367175846161</v>
      </c>
      <c r="Z36" s="450">
        <f xml:space="preserve"> Debt!Z$69</f>
        <v>-3040.1073441772346</v>
      </c>
      <c r="AA36" s="450">
        <f xml:space="preserve"> Debt!AA$69</f>
        <v>-1538.7907824314855</v>
      </c>
      <c r="AB36" s="450">
        <f xml:space="preserve"> Debt!AB$69</f>
        <v>-768.08453374983617</v>
      </c>
      <c r="AC36" s="450">
        <f xml:space="preserve"> Debt!AC$69</f>
        <v>-2174.6080462018058</v>
      </c>
      <c r="AD36" s="450">
        <f xml:space="preserve"> Debt!AD$69</f>
        <v>-3128.3104481666874</v>
      </c>
      <c r="AE36" s="450">
        <f xml:space="preserve"> Debt!AE$69</f>
        <v>-1636.0364005034291</v>
      </c>
      <c r="AF36" s="450">
        <f xml:space="preserve"> Debt!AF$69</f>
        <v>-868.30593552716243</v>
      </c>
      <c r="AG36" s="450">
        <f xml:space="preserve"> Debt!AG$69</f>
        <v>-2270.5275950384889</v>
      </c>
      <c r="AH36" s="450">
        <f xml:space="preserve"> Debt!AH$69</f>
        <v>-3222.3426458622362</v>
      </c>
      <c r="AI36" s="450">
        <f xml:space="preserve"> Debt!AI$69</f>
        <v>-1739.1620093035272</v>
      </c>
      <c r="AJ36" s="450">
        <f xml:space="preserve"> Debt!AJ$69</f>
        <v>-974.34658119629864</v>
      </c>
      <c r="AK36" s="450">
        <f xml:space="preserve"> Debt!AK$69</f>
        <v>-2372.4530388312496</v>
      </c>
      <c r="AL36" s="450">
        <f xml:space="preserve"> Debt!AL$69</f>
        <v>-3292.7968419712743</v>
      </c>
      <c r="AM36" s="450">
        <f xml:space="preserve"> Debt!AM$69</f>
        <v>-1830.8281519063239</v>
      </c>
      <c r="AN36" s="450">
        <f xml:space="preserve"> Debt!AN$69</f>
        <v>-1058.5632142107929</v>
      </c>
      <c r="AO36" s="450">
        <f xml:space="preserve"> Debt!AO$69</f>
        <v>-2130.9858011242877</v>
      </c>
      <c r="AP36" s="450">
        <f xml:space="preserve"> Debt!AP$69</f>
        <v>-3016.6066639340002</v>
      </c>
      <c r="AQ36" s="450">
        <f xml:space="preserve"> Debt!AQ$69</f>
        <v>-1893.2565438185015</v>
      </c>
      <c r="AR36" s="450">
        <f xml:space="preserve"> Debt!AR$69</f>
        <v>-1123.1703137594754</v>
      </c>
      <c r="AS36" s="450">
        <f xml:space="preserve"> Debt!AS$69</f>
        <v>-2200.5020203413137</v>
      </c>
      <c r="AT36" s="450">
        <f xml:space="preserve"> Debt!AT$69</f>
        <v>-3079.6510483606276</v>
      </c>
      <c r="AU36" s="450">
        <f xml:space="preserve"> Debt!AU$69</f>
        <v>-1964.0311964665609</v>
      </c>
      <c r="AV36" s="450">
        <f xml:space="preserve"> Debt!AV$69</f>
        <v>-1197.5126292141554</v>
      </c>
      <c r="AW36" s="450">
        <f xml:space="preserve"> Debt!AW$69</f>
        <v>-2272.608125051865</v>
      </c>
      <c r="AX36" s="450">
        <f xml:space="preserve"> Debt!AX$69</f>
        <v>-3150.6103027934796</v>
      </c>
      <c r="AY36" s="450">
        <f xml:space="preserve"> Debt!AY$69</f>
        <v>-2042.5763183677923</v>
      </c>
      <c r="AZ36" s="450">
        <f xml:space="preserve"> Debt!AZ$69</f>
        <v>-1279.4194472800671</v>
      </c>
      <c r="BA36" s="450">
        <f xml:space="preserve"> Debt!BA$69</f>
        <v>-2.2104889770465285E-12</v>
      </c>
      <c r="BB36" s="450">
        <f xml:space="preserve"> Debt!BB$69</f>
        <v>-2.2686742290210937E-12</v>
      </c>
      <c r="BC36" s="450">
        <f xml:space="preserve"> Debt!BC$69</f>
        <v>-2.3034605671994173E-12</v>
      </c>
      <c r="BD36" s="450">
        <f xml:space="preserve"> Debt!BD$69</f>
        <v>-2.3133587709410783E-12</v>
      </c>
      <c r="BE36" s="450">
        <f xml:space="preserve"> Debt!BE$69</f>
        <v>-2.3484447123003513E-12</v>
      </c>
      <c r="BF36" s="450">
        <f xml:space="preserve"> Debt!BF$69</f>
        <v>-2.41026128263951E-12</v>
      </c>
      <c r="BG36" s="450">
        <f xml:space="preserve"> Debt!BG$69</f>
        <v>-2.4472186223066492E-12</v>
      </c>
      <c r="BH36" s="450">
        <f xml:space="preserve"> Debt!BH$69</f>
        <v>-2.4307264968084953E-12</v>
      </c>
      <c r="BI36" s="450">
        <f xml:space="preserve"> Debt!BI$69</f>
        <v>-2.4946005875301855E-12</v>
      </c>
      <c r="BJ36" s="450">
        <f xml:space="preserve"> Debt!BJ$69</f>
        <v>-2.5602643231418776E-12</v>
      </c>
      <c r="BK36" s="450">
        <f xml:space="preserve"> Debt!BK$69</f>
        <v>-2.5995217094300528E-12</v>
      </c>
      <c r="BL36" s="450">
        <f xml:space="preserve"> Debt!BL$69</f>
        <v>-2.5820031935621546E-12</v>
      </c>
      <c r="BM36" s="450">
        <f xml:space="preserve"> Debt!BM$69</f>
        <v>-2.6498524997040934E-12</v>
      </c>
      <c r="BN36" s="450">
        <f xml:space="preserve"> Debt!BN$69</f>
        <v>-2.7196028296047297E-12</v>
      </c>
      <c r="BO36" s="450">
        <f xml:space="preserve"> Debt!BO$69</f>
        <v>-2.7613034063253357E-12</v>
      </c>
      <c r="BP36" s="450">
        <f xml:space="preserve"> Debt!BP$69</f>
        <v>-2.7426946225000996E-12</v>
      </c>
      <c r="BQ36" s="450">
        <f xml:space="preserve"> Debt!BQ$69</f>
        <v>-2.8147665423024634E-12</v>
      </c>
      <c r="BR36" s="450">
        <f xml:space="preserve"> Debt!BR$69</f>
        <v>-2.8888577964159635E-12</v>
      </c>
      <c r="BS36" s="450">
        <f xml:space="preserve"> Debt!BS$69</f>
        <v>-2.933153615961008E-12</v>
      </c>
      <c r="BT36" s="450">
        <f xml:space="preserve"> Debt!BT$69</f>
        <v>-2.9457576746151013E-12</v>
      </c>
      <c r="BU36" s="450">
        <f xml:space="preserve"> Debt!BU$69</f>
        <v>-2.9904349993467639E-12</v>
      </c>
      <c r="BV36" s="450">
        <f xml:space="preserve"> Debt!BV$69</f>
        <v>-3.0691502590731594E-12</v>
      </c>
      <c r="BW36" s="450">
        <f xml:space="preserve"> Debt!BW$69</f>
        <v>-3.1162105630456145E-12</v>
      </c>
      <c r="BX36" s="450">
        <f xml:space="preserve"> Debt!BX$69</f>
        <v>-3.0952100135990024E-12</v>
      </c>
      <c r="BY36" s="450">
        <f xml:space="preserve"> Debt!BY$69</f>
        <v>-3.1765452545119099E-12</v>
      </c>
      <c r="BZ36" s="450">
        <f xml:space="preserve"> Debt!BZ$69</f>
        <v>-3.2601593724566815E-12</v>
      </c>
      <c r="CA36" s="450">
        <f xml:space="preserve"> Debt!CA$69</f>
        <v>-3.3101484828343503E-12</v>
      </c>
      <c r="CB36" s="450">
        <f xml:space="preserve"> Debt!CB$69</f>
        <v>-3.2878409604500316E-12</v>
      </c>
      <c r="CC36" s="450">
        <f xml:space="preserve"> Debt!CC$69</f>
        <v>-3.3742381145774129E-12</v>
      </c>
      <c r="CD36" s="450">
        <f xml:space="preserve"> Debt!CD$69</f>
        <v>-3.4630559720548974E-12</v>
      </c>
      <c r="CE36" s="450">
        <f xml:space="preserve"> Debt!CE$69</f>
        <v>-3.516156163626406E-12</v>
      </c>
      <c r="CF36" s="450">
        <f xml:space="preserve"> Debt!CF$69</f>
        <v>-3.4924603286106628E-12</v>
      </c>
      <c r="CG36" s="450">
        <f xml:space="preserve"> Debt!CG$69</f>
        <v>-3.584234425023599E-12</v>
      </c>
      <c r="CH36" s="450">
        <f xml:space="preserve"> Debt!CH$69</f>
        <v>-3.6785798776910704E-12</v>
      </c>
      <c r="CI36" s="450">
        <f xml:space="preserve"> Debt!CI$69</f>
        <v>-3.734984769149E-12</v>
      </c>
      <c r="CJ36" s="450">
        <f xml:space="preserve"> Debt!CJ$69</f>
        <v>-3.7510343776135314E-12</v>
      </c>
      <c r="CK36" s="450">
        <f xml:space="preserve"> Debt!CK$69</f>
        <v>-3.8079250656740034E-12</v>
      </c>
      <c r="CL36" s="450">
        <f xml:space="preserve"> Debt!CL$69</f>
        <v>-3.9081585804063606E-12</v>
      </c>
      <c r="CM36" s="450">
        <f xml:space="preserve"> Debt!CM$69</f>
        <v>-3.9680836786392577E-12</v>
      </c>
      <c r="CN36" s="450">
        <f xml:space="preserve"> Debt!CN$69</f>
        <v>-3.9413422451527749E-12</v>
      </c>
      <c r="CO36" s="450">
        <f xml:space="preserve"> Debt!CO$69</f>
        <v>-4.0449119608170674E-12</v>
      </c>
      <c r="CP36" s="450">
        <f xml:space="preserve"> Debt!CP$69</f>
        <v>-4.1513835262032639E-12</v>
      </c>
      <c r="CQ36" s="450">
        <f xml:space="preserve"> Debt!CQ$69</f>
        <v>-4.2150380736050466E-12</v>
      </c>
      <c r="CR36" s="450">
        <f xml:space="preserve"> Debt!CR$69</f>
        <v>-4.1866323822394476E-12</v>
      </c>
      <c r="CS36" s="450">
        <f xml:space="preserve"> Debt!CS$69</f>
        <v>-4.2966477776171851E-12</v>
      </c>
      <c r="CT36" s="450">
        <f xml:space="preserve"> Debt!CT$69</f>
        <v>-4.40974561985146E-12</v>
      </c>
      <c r="CU36" s="450">
        <f xml:space="preserve"> Debt!CU$69</f>
        <v>-4.4773617193558494E-12</v>
      </c>
      <c r="CV36" s="450">
        <f xml:space="preserve"> Debt!CV$69</f>
        <v>-4.4471881947254072E-12</v>
      </c>
      <c r="CW36" s="450">
        <f xml:space="preserve"> Debt!CW$69</f>
        <v>-4.5640504178423589E-12</v>
      </c>
      <c r="CX36" s="450">
        <f xml:space="preserve"> Debt!CX$69</f>
        <v>-4.684186924445345E-12</v>
      </c>
      <c r="CY36" s="450">
        <f xml:space="preserve"> Debt!CY$69</f>
        <v>-4.7560111239535062E-12</v>
      </c>
      <c r="CZ36" s="450">
        <f xml:space="preserve"> Debt!CZ$69</f>
        <v>-4.7764481862470173E-12</v>
      </c>
      <c r="DA36" s="450">
        <f xml:space="preserve"> Debt!DA$69</f>
        <v>-4.8488909837384306E-12</v>
      </c>
      <c r="DB36" s="450">
        <f xml:space="preserve"> Debt!DB$69</f>
        <v>-4.976525161793904E-12</v>
      </c>
      <c r="DC36" s="450">
        <f xml:space="preserve"> Debt!DC$69</f>
        <v>-5.05283188094141E-12</v>
      </c>
      <c r="DD36" s="450">
        <f xml:space="preserve"> Debt!DD$69</f>
        <v>-5.0187801878307178E-12</v>
      </c>
      <c r="DE36" s="450">
        <f xml:space="preserve"> Debt!DE$69</f>
        <v>-5.1506625783220471E-12</v>
      </c>
      <c r="DF36" s="450">
        <f xml:space="preserve"> Debt!DF$69</f>
        <v>-5.2862400921968543E-12</v>
      </c>
      <c r="DG36" s="450">
        <f xml:space="preserve"> Debt!DG$69</f>
        <v>-5.3672957736105397E-12</v>
      </c>
      <c r="DH36" s="450">
        <f xml:space="preserve"> Debt!DH$69</f>
        <v>-5.3311248673101203E-12</v>
      </c>
      <c r="DI36" s="450">
        <f xml:space="preserve"> Debt!DI$69</f>
        <v>-5.4712149818788809E-12</v>
      </c>
      <c r="DJ36" s="450">
        <f xml:space="preserve"> Debt!DJ$69</f>
        <v>-5.6152301864934656E-12</v>
      </c>
      <c r="DK36" s="450">
        <f xml:space="preserve"> Debt!DK$69</f>
        <v>-5.7013303826863659E-12</v>
      </c>
      <c r="DL36" s="450">
        <f xml:space="preserve"> Debt!DL$69</f>
        <v>-5.662908373585652E-12</v>
      </c>
      <c r="DM36" s="450">
        <f xml:space="preserve"> Debt!DM$69</f>
        <v>-5.8117170214026534E-12</v>
      </c>
      <c r="DN36" s="450">
        <f xml:space="preserve"> Debt!DN$69</f>
        <v>-5.9646950379440435E-12</v>
      </c>
      <c r="DO36" s="450">
        <f xml:space="preserve"> Debt!DO$69</f>
        <v>-6.0561536951925191E-12</v>
      </c>
      <c r="DP36" s="450">
        <f xml:space="preserve"> Debt!DP$69</f>
        <v>-6.0821776020131654E-12</v>
      </c>
      <c r="DQ36" s="450">
        <f xml:space="preserve"> Debt!DQ$69</f>
        <v>-6.1744239623103645E-12</v>
      </c>
      <c r="DR36" s="450">
        <f xml:space="preserve"> Debt!DR$69</f>
        <v>-6.3369492758384315E-12</v>
      </c>
      <c r="DS36" s="450">
        <f xml:space="preserve"> Debt!DS$69</f>
        <v>-6.4341158314012875E-12</v>
      </c>
      <c r="DT36" s="450">
        <f xml:space="preserve"> Debt!DT$69</f>
        <v>-6.3907554855809744E-12</v>
      </c>
      <c r="DU36" s="450">
        <f xml:space="preserve"> Debt!DU$69</f>
        <v>-6.5586903380631856E-12</v>
      </c>
      <c r="DV36" s="450">
        <f xml:space="preserve"> Debt!DV$69</f>
        <v>-6.7313304434453178E-12</v>
      </c>
      <c r="DW36" s="450">
        <f xml:space="preserve"> Debt!DW$69</f>
        <v>-6.8345441769114796E-12</v>
      </c>
      <c r="DX36" s="450">
        <f xml:space="preserve"> Debt!DX$69</f>
        <v>-6.7884852922409889E-12</v>
      </c>
      <c r="DY36" s="450">
        <f xml:space="preserve"> Debt!DY$69</f>
        <v>-6.9668716001982114E-12</v>
      </c>
      <c r="DZ36" s="450">
        <f xml:space="preserve"> Debt!DZ$69</f>
        <v>-7.1502559933081912E-12</v>
      </c>
      <c r="EA36" s="450">
        <f xml:space="preserve"> Debt!EA$69</f>
        <v>-7.2598932518722505E-12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190594.11014532883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872.76765323573318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866.00626269068971</v>
      </c>
      <c r="AL37" s="179">
        <f t="shared" si="20"/>
        <v>1132.891398236944</v>
      </c>
      <c r="AM37" s="179">
        <f t="shared" si="20"/>
        <v>679.15392574439102</v>
      </c>
      <c r="AN37" s="179">
        <f t="shared" si="20"/>
        <v>437.73216025572674</v>
      </c>
      <c r="AO37" s="179">
        <f t="shared" si="20"/>
        <v>754.64247370511566</v>
      </c>
      <c r="AP37" s="179">
        <f t="shared" ref="AP37:BU37" si="21" xml:space="preserve"> AP33 + SUM(AP35:AP36)</f>
        <v>1011.7937443833835</v>
      </c>
      <c r="AQ37" s="179">
        <f t="shared" si="21"/>
        <v>660.91231769463775</v>
      </c>
      <c r="AR37" s="179">
        <f t="shared" si="21"/>
        <v>419.34646043520115</v>
      </c>
      <c r="AS37" s="179">
        <f t="shared" si="21"/>
        <v>738.35105155222891</v>
      </c>
      <c r="AT37" s="179">
        <f t="shared" si="21"/>
        <v>992.83279621884685</v>
      </c>
      <c r="AU37" s="179">
        <f t="shared" si="21"/>
        <v>643.98044582816783</v>
      </c>
      <c r="AV37" s="179">
        <f t="shared" si="21"/>
        <v>403.99605946642919</v>
      </c>
      <c r="AW37" s="179">
        <f t="shared" si="21"/>
        <v>721.57316209595274</v>
      </c>
      <c r="AX37" s="179">
        <f t="shared" si="21"/>
        <v>974.95707875287326</v>
      </c>
      <c r="AY37" s="179">
        <f t="shared" si="21"/>
        <v>628.05407603231743</v>
      </c>
      <c r="AZ37" s="179">
        <f t="shared" si="21"/>
        <v>389.5832216967799</v>
      </c>
      <c r="BA37" s="179">
        <f t="shared" si="21"/>
        <v>3057.9157908259435</v>
      </c>
      <c r="BB37" s="179">
        <f t="shared" si="21"/>
        <v>4157.333742277815</v>
      </c>
      <c r="BC37" s="179">
        <f t="shared" si="21"/>
        <v>2670.844152858399</v>
      </c>
      <c r="BD37" s="179">
        <f t="shared" si="21"/>
        <v>1655.4434972740373</v>
      </c>
      <c r="BE37" s="179">
        <f t="shared" si="21"/>
        <v>3008.6507118809882</v>
      </c>
      <c r="BF37" s="179">
        <f t="shared" si="21"/>
        <v>4110.2236383239551</v>
      </c>
      <c r="BG37" s="179">
        <f t="shared" si="21"/>
        <v>2631.9481205018228</v>
      </c>
      <c r="BH37" s="179">
        <f t="shared" si="21"/>
        <v>1615.6504034329573</v>
      </c>
      <c r="BI37" s="179">
        <f t="shared" si="21"/>
        <v>2976.2324338378294</v>
      </c>
      <c r="BJ37" s="179">
        <f t="shared" si="21"/>
        <v>4066.2145278960279</v>
      </c>
      <c r="BK37" s="179">
        <f t="shared" si="21"/>
        <v>2595.958754404011</v>
      </c>
      <c r="BL37" s="179">
        <f t="shared" si="21"/>
        <v>1585.3929612141665</v>
      </c>
      <c r="BM37" s="179">
        <f t="shared" si="21"/>
        <v>2939.6322931728964</v>
      </c>
      <c r="BN37" s="179">
        <f t="shared" si="21"/>
        <v>4024.7182296712294</v>
      </c>
      <c r="BO37" s="179">
        <f t="shared" si="21"/>
        <v>2562.3172735846579</v>
      </c>
      <c r="BP37" s="179">
        <f t="shared" si="21"/>
        <v>1557.3369941935155</v>
      </c>
      <c r="BQ37" s="179">
        <f t="shared" si="21"/>
        <v>2905.148841300781</v>
      </c>
      <c r="BR37" s="179">
        <f t="shared" si="21"/>
        <v>3985.2549043358504</v>
      </c>
      <c r="BS37" s="179">
        <f t="shared" si="21"/>
        <v>2530.5678179020965</v>
      </c>
      <c r="BT37" s="179">
        <f t="shared" si="21"/>
        <v>1537.5423982345542</v>
      </c>
      <c r="BU37" s="179">
        <f t="shared" si="21"/>
        <v>2865.8772077797776</v>
      </c>
      <c r="BV37" s="179">
        <f t="shared" ref="BV37:DA37" si="22" xml:space="preserve"> BV33 + SUM(BV35:BV36)</f>
        <v>3947.4329449569564</v>
      </c>
      <c r="BW37" s="179">
        <f t="shared" si="22"/>
        <v>2500.3383438437468</v>
      </c>
      <c r="BX37" s="179">
        <f t="shared" si="22"/>
        <v>1506.1766550281727</v>
      </c>
      <c r="BY37" s="179">
        <f t="shared" si="22"/>
        <v>2840.9601960174468</v>
      </c>
      <c r="BZ37" s="179">
        <f t="shared" si="22"/>
        <v>3910.9325972928473</v>
      </c>
      <c r="CA37" s="179">
        <f t="shared" si="22"/>
        <v>2471.32506375705</v>
      </c>
      <c r="CB37" s="179">
        <f t="shared" si="22"/>
        <v>1482.430140207483</v>
      </c>
      <c r="CC37" s="179">
        <f t="shared" si="22"/>
        <v>2810.6441486202593</v>
      </c>
      <c r="CD37" s="179">
        <f t="shared" si="22"/>
        <v>3875.4926181565538</v>
      </c>
      <c r="CE37" s="179">
        <f t="shared" si="22"/>
        <v>2443.2797712294091</v>
      </c>
      <c r="CF37" s="179">
        <f t="shared" si="22"/>
        <v>1459.5739914932542</v>
      </c>
      <c r="CG37" s="179">
        <f t="shared" si="22"/>
        <v>2781.1975992994471</v>
      </c>
      <c r="CH37" s="179">
        <f t="shared" si="22"/>
        <v>3840.8994082870004</v>
      </c>
      <c r="CI37" s="179">
        <f t="shared" si="22"/>
        <v>2415.9995172490057</v>
      </c>
      <c r="CJ37" s="179">
        <f t="shared" si="22"/>
        <v>1443.5895892257051</v>
      </c>
      <c r="CK37" s="179">
        <f t="shared" si="22"/>
        <v>2746.2626672077236</v>
      </c>
      <c r="CL37" s="179">
        <f t="shared" si="22"/>
        <v>3806.9781607165132</v>
      </c>
      <c r="CM37" s="179">
        <f t="shared" si="22"/>
        <v>2389.3182010856895</v>
      </c>
      <c r="CN37" s="179">
        <f t="shared" si="22"/>
        <v>1415.7963446050539</v>
      </c>
      <c r="CO37" s="179">
        <f t="shared" si="22"/>
        <v>2724.2116905817393</v>
      </c>
      <c r="CP37" s="179">
        <f t="shared" si="22"/>
        <v>3773.5856507669332</v>
      </c>
      <c r="CQ37" s="179">
        <f t="shared" si="22"/>
        <v>2363.0997207175801</v>
      </c>
      <c r="CR37" s="179">
        <f t="shared" si="22"/>
        <v>1394.5876204173339</v>
      </c>
      <c r="CS37" s="179">
        <f t="shared" si="22"/>
        <v>2696.3986169531904</v>
      </c>
      <c r="CT37" s="179">
        <f t="shared" si="22"/>
        <v>3740.6043631566367</v>
      </c>
      <c r="CU37" s="179">
        <f t="shared" si="22"/>
        <v>2337.2323935115346</v>
      </c>
      <c r="CV37" s="179">
        <f t="shared" si="22"/>
        <v>1373.6830027297628</v>
      </c>
      <c r="CW37" s="179">
        <f t="shared" si="22"/>
        <v>2668.8963955310187</v>
      </c>
      <c r="CX37" s="179">
        <f t="shared" si="22"/>
        <v>3707.9377081867565</v>
      </c>
      <c r="CY37" s="179">
        <f t="shared" si="22"/>
        <v>2311.6244115273234</v>
      </c>
      <c r="CZ37" s="179">
        <f t="shared" si="22"/>
        <v>1358.8411440583611</v>
      </c>
      <c r="DA37" s="179">
        <f t="shared" si="22"/>
        <v>2635.7757147470957</v>
      </c>
      <c r="DB37" s="179">
        <f t="shared" ref="DB37:EA37" si="23" xml:space="preserve"> DB33 + SUM(DB35:DB36)</f>
        <v>3675.5061249831374</v>
      </c>
      <c r="DC37" s="179">
        <f t="shared" si="23"/>
        <v>2286.2001395231969</v>
      </c>
      <c r="DD37" s="179">
        <f t="shared" si="23"/>
        <v>1332.4522698488108</v>
      </c>
      <c r="DE37" s="179">
        <f t="shared" si="23"/>
        <v>2614.5056375881613</v>
      </c>
      <c r="DF37" s="179">
        <f t="shared" si="23"/>
        <v>3643.2439072444831</v>
      </c>
      <c r="DG37" s="179">
        <f t="shared" si="23"/>
        <v>2260.8970993407365</v>
      </c>
      <c r="DH37" s="179">
        <f t="shared" si="23"/>
        <v>1400.8027194111687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130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131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190594.11014532883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872.76765323573318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866.00626269068971</v>
      </c>
      <c r="AL42" s="179">
        <f t="shared" si="24"/>
        <v>1132.891398236944</v>
      </c>
      <c r="AM42" s="179">
        <f t="shared" si="24"/>
        <v>679.15392574439102</v>
      </c>
      <c r="AN42" s="179">
        <f t="shared" si="24"/>
        <v>437.73216025572674</v>
      </c>
      <c r="AO42" s="179">
        <f t="shared" si="24"/>
        <v>754.64247370511566</v>
      </c>
      <c r="AP42" s="179">
        <f t="shared" ref="AP42:BU42" si="25" xml:space="preserve"> AP37 + SUM(AP39:AP41)</f>
        <v>1011.7937443833835</v>
      </c>
      <c r="AQ42" s="179">
        <f t="shared" si="25"/>
        <v>660.91231769463775</v>
      </c>
      <c r="AR42" s="179">
        <f t="shared" si="25"/>
        <v>419.34646043520115</v>
      </c>
      <c r="AS42" s="179">
        <f t="shared" si="25"/>
        <v>738.35105155222891</v>
      </c>
      <c r="AT42" s="179">
        <f t="shared" si="25"/>
        <v>992.83279621884685</v>
      </c>
      <c r="AU42" s="179">
        <f t="shared" si="25"/>
        <v>643.98044582816783</v>
      </c>
      <c r="AV42" s="179">
        <f t="shared" si="25"/>
        <v>403.99605946642919</v>
      </c>
      <c r="AW42" s="179">
        <f t="shared" si="25"/>
        <v>721.57316209595274</v>
      </c>
      <c r="AX42" s="179">
        <f t="shared" si="25"/>
        <v>974.95707875287326</v>
      </c>
      <c r="AY42" s="179">
        <f t="shared" si="25"/>
        <v>628.05407603231743</v>
      </c>
      <c r="AZ42" s="179">
        <f t="shared" si="25"/>
        <v>389.5832216967799</v>
      </c>
      <c r="BA42" s="179">
        <f t="shared" si="25"/>
        <v>3057.9157908259435</v>
      </c>
      <c r="BB42" s="179">
        <f t="shared" si="25"/>
        <v>4157.333742277815</v>
      </c>
      <c r="BC42" s="179">
        <f t="shared" si="25"/>
        <v>2670.844152858399</v>
      </c>
      <c r="BD42" s="179">
        <f t="shared" si="25"/>
        <v>1655.4434972740373</v>
      </c>
      <c r="BE42" s="179">
        <f t="shared" si="25"/>
        <v>3008.6507118809882</v>
      </c>
      <c r="BF42" s="179">
        <f t="shared" si="25"/>
        <v>4110.2236383239551</v>
      </c>
      <c r="BG42" s="179">
        <f t="shared" si="25"/>
        <v>2631.9481205018228</v>
      </c>
      <c r="BH42" s="179">
        <f t="shared" si="25"/>
        <v>1615.6504034329573</v>
      </c>
      <c r="BI42" s="179">
        <f t="shared" si="25"/>
        <v>2976.2324338378294</v>
      </c>
      <c r="BJ42" s="179">
        <f t="shared" si="25"/>
        <v>4066.2145278960279</v>
      </c>
      <c r="BK42" s="179">
        <f t="shared" si="25"/>
        <v>2595.958754404011</v>
      </c>
      <c r="BL42" s="179">
        <f t="shared" si="25"/>
        <v>1585.3929612141665</v>
      </c>
      <c r="BM42" s="179">
        <f t="shared" si="25"/>
        <v>2939.6322931728964</v>
      </c>
      <c r="BN42" s="179">
        <f t="shared" si="25"/>
        <v>4024.7182296712294</v>
      </c>
      <c r="BO42" s="179">
        <f t="shared" si="25"/>
        <v>2562.3172735846579</v>
      </c>
      <c r="BP42" s="179">
        <f t="shared" si="25"/>
        <v>1557.3369941935155</v>
      </c>
      <c r="BQ42" s="179">
        <f t="shared" si="25"/>
        <v>2905.148841300781</v>
      </c>
      <c r="BR42" s="179">
        <f t="shared" si="25"/>
        <v>3985.2549043358504</v>
      </c>
      <c r="BS42" s="179">
        <f t="shared" si="25"/>
        <v>2530.5678179020965</v>
      </c>
      <c r="BT42" s="179">
        <f t="shared" si="25"/>
        <v>1537.5423982345542</v>
      </c>
      <c r="BU42" s="179">
        <f t="shared" si="25"/>
        <v>2865.8772077797776</v>
      </c>
      <c r="BV42" s="179">
        <f t="shared" ref="BV42:DB42" si="26" xml:space="preserve"> BV37 + SUM(BV39:BV41)</f>
        <v>3947.4329449569564</v>
      </c>
      <c r="BW42" s="179">
        <f t="shared" si="26"/>
        <v>2500.3383438437468</v>
      </c>
      <c r="BX42" s="179">
        <f t="shared" si="26"/>
        <v>1506.1766550281727</v>
      </c>
      <c r="BY42" s="179">
        <f t="shared" si="26"/>
        <v>2840.9601960174468</v>
      </c>
      <c r="BZ42" s="179">
        <f t="shared" si="26"/>
        <v>3910.9325972928473</v>
      </c>
      <c r="CA42" s="179">
        <f t="shared" si="26"/>
        <v>2471.32506375705</v>
      </c>
      <c r="CB42" s="179">
        <f t="shared" si="26"/>
        <v>1482.430140207483</v>
      </c>
      <c r="CC42" s="179">
        <f t="shared" si="26"/>
        <v>2810.6441486202593</v>
      </c>
      <c r="CD42" s="179">
        <f t="shared" si="26"/>
        <v>3875.4926181565538</v>
      </c>
      <c r="CE42" s="179">
        <f t="shared" si="26"/>
        <v>2443.2797712294091</v>
      </c>
      <c r="CF42" s="179">
        <f t="shared" si="26"/>
        <v>1459.5739914932542</v>
      </c>
      <c r="CG42" s="179">
        <f t="shared" si="26"/>
        <v>2781.1975992994471</v>
      </c>
      <c r="CH42" s="179">
        <f t="shared" si="26"/>
        <v>3840.8994082870004</v>
      </c>
      <c r="CI42" s="179">
        <f t="shared" si="26"/>
        <v>2415.9995172490057</v>
      </c>
      <c r="CJ42" s="179">
        <f t="shared" si="26"/>
        <v>1443.5895892257051</v>
      </c>
      <c r="CK42" s="179">
        <f t="shared" si="26"/>
        <v>2746.2626672077236</v>
      </c>
      <c r="CL42" s="179">
        <f t="shared" si="26"/>
        <v>3806.9781607165132</v>
      </c>
      <c r="CM42" s="179">
        <f t="shared" si="26"/>
        <v>2389.3182010856895</v>
      </c>
      <c r="CN42" s="179">
        <f t="shared" si="26"/>
        <v>1415.7963446050539</v>
      </c>
      <c r="CO42" s="179">
        <f t="shared" si="26"/>
        <v>2724.2116905817393</v>
      </c>
      <c r="CP42" s="179">
        <f t="shared" si="26"/>
        <v>3773.5856507669332</v>
      </c>
      <c r="CQ42" s="179">
        <f t="shared" si="26"/>
        <v>2363.0997207175801</v>
      </c>
      <c r="CR42" s="179">
        <f t="shared" si="26"/>
        <v>1394.5876204173339</v>
      </c>
      <c r="CS42" s="179">
        <f t="shared" si="26"/>
        <v>2696.3986169531904</v>
      </c>
      <c r="CT42" s="179">
        <f t="shared" si="26"/>
        <v>3740.6043631566367</v>
      </c>
      <c r="CU42" s="179">
        <f t="shared" si="26"/>
        <v>2337.2323935115346</v>
      </c>
      <c r="CV42" s="179">
        <f t="shared" si="26"/>
        <v>1373.6830027297628</v>
      </c>
      <c r="CW42" s="179">
        <f t="shared" si="26"/>
        <v>2668.8963955310187</v>
      </c>
      <c r="CX42" s="179">
        <f t="shared" si="26"/>
        <v>3707.9377081867565</v>
      </c>
      <c r="CY42" s="179">
        <f t="shared" si="26"/>
        <v>2311.6244115273234</v>
      </c>
      <c r="CZ42" s="179">
        <f t="shared" si="26"/>
        <v>1358.8411440583611</v>
      </c>
      <c r="DA42" s="179">
        <f t="shared" si="26"/>
        <v>2635.7757147470957</v>
      </c>
      <c r="DB42" s="179">
        <f t="shared" si="26"/>
        <v>3675.5061249831374</v>
      </c>
      <c r="DC42" s="179">
        <f t="shared" ref="DC42:EA42" si="27" xml:space="preserve"> DC37 + SUM(DC39:DC41)</f>
        <v>2286.2001395231969</v>
      </c>
      <c r="DD42" s="179">
        <f t="shared" si="27"/>
        <v>1332.4522698488108</v>
      </c>
      <c r="DE42" s="179">
        <f t="shared" si="27"/>
        <v>2614.5056375881613</v>
      </c>
      <c r="DF42" s="179">
        <f t="shared" si="27"/>
        <v>3643.2439072444831</v>
      </c>
      <c r="DG42" s="179">
        <f t="shared" si="27"/>
        <v>2260.8970993407365</v>
      </c>
      <c r="DH42" s="179">
        <f t="shared" si="27"/>
        <v>1400.8027194111687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132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133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134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254</v>
      </c>
      <c r="F47" s="179"/>
      <c r="G47" s="179" t="str">
        <f xml:space="preserve"> SMU</f>
        <v>$ 000s</v>
      </c>
      <c r="H47" s="179">
        <f xml:space="preserve"> SUM(J47:EA47)</f>
        <v>190594.11014532883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872.76765323573318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866.00626269068971</v>
      </c>
      <c r="AL47" s="179">
        <f t="shared" si="28"/>
        <v>1132.891398236944</v>
      </c>
      <c r="AM47" s="179">
        <f t="shared" si="28"/>
        <v>679.15392574439102</v>
      </c>
      <c r="AN47" s="179">
        <f t="shared" si="28"/>
        <v>437.73216025572674</v>
      </c>
      <c r="AO47" s="179">
        <f t="shared" si="28"/>
        <v>754.64247370511566</v>
      </c>
      <c r="AP47" s="179">
        <f t="shared" ref="AP47:BU47" si="29" xml:space="preserve"> AP42 + SUM(AP44:AP46)</f>
        <v>1011.7937443833835</v>
      </c>
      <c r="AQ47" s="179">
        <f t="shared" si="29"/>
        <v>660.91231769463775</v>
      </c>
      <c r="AR47" s="179">
        <f t="shared" si="29"/>
        <v>419.34646043520115</v>
      </c>
      <c r="AS47" s="179">
        <f t="shared" si="29"/>
        <v>738.35105155222891</v>
      </c>
      <c r="AT47" s="179">
        <f t="shared" si="29"/>
        <v>992.83279621884685</v>
      </c>
      <c r="AU47" s="179">
        <f t="shared" si="29"/>
        <v>643.98044582816783</v>
      </c>
      <c r="AV47" s="179">
        <f t="shared" si="29"/>
        <v>403.99605946642919</v>
      </c>
      <c r="AW47" s="179">
        <f t="shared" si="29"/>
        <v>721.57316209595274</v>
      </c>
      <c r="AX47" s="179">
        <f t="shared" si="29"/>
        <v>974.95707875287326</v>
      </c>
      <c r="AY47" s="179">
        <f t="shared" si="29"/>
        <v>628.05407603231743</v>
      </c>
      <c r="AZ47" s="179">
        <f t="shared" si="29"/>
        <v>389.5832216967799</v>
      </c>
      <c r="BA47" s="179">
        <f t="shared" si="29"/>
        <v>3057.9157908259435</v>
      </c>
      <c r="BB47" s="179">
        <f t="shared" si="29"/>
        <v>4157.333742277815</v>
      </c>
      <c r="BC47" s="179">
        <f t="shared" si="29"/>
        <v>2670.844152858399</v>
      </c>
      <c r="BD47" s="179">
        <f t="shared" si="29"/>
        <v>1655.4434972740373</v>
      </c>
      <c r="BE47" s="179">
        <f t="shared" si="29"/>
        <v>3008.6507118809882</v>
      </c>
      <c r="BF47" s="179">
        <f t="shared" si="29"/>
        <v>4110.2236383239551</v>
      </c>
      <c r="BG47" s="179">
        <f t="shared" si="29"/>
        <v>2631.9481205018228</v>
      </c>
      <c r="BH47" s="179">
        <f t="shared" si="29"/>
        <v>1615.6504034329573</v>
      </c>
      <c r="BI47" s="179">
        <f t="shared" si="29"/>
        <v>2976.2324338378294</v>
      </c>
      <c r="BJ47" s="179">
        <f t="shared" si="29"/>
        <v>4066.2145278960279</v>
      </c>
      <c r="BK47" s="179">
        <f t="shared" si="29"/>
        <v>2595.958754404011</v>
      </c>
      <c r="BL47" s="179">
        <f t="shared" si="29"/>
        <v>1585.3929612141665</v>
      </c>
      <c r="BM47" s="179">
        <f t="shared" si="29"/>
        <v>2939.6322931728964</v>
      </c>
      <c r="BN47" s="179">
        <f t="shared" si="29"/>
        <v>4024.7182296712294</v>
      </c>
      <c r="BO47" s="179">
        <f t="shared" si="29"/>
        <v>2562.3172735846579</v>
      </c>
      <c r="BP47" s="179">
        <f t="shared" si="29"/>
        <v>1557.3369941935155</v>
      </c>
      <c r="BQ47" s="179">
        <f t="shared" si="29"/>
        <v>2905.148841300781</v>
      </c>
      <c r="BR47" s="179">
        <f t="shared" si="29"/>
        <v>3985.2549043358504</v>
      </c>
      <c r="BS47" s="179">
        <f t="shared" si="29"/>
        <v>2530.5678179020965</v>
      </c>
      <c r="BT47" s="179">
        <f t="shared" si="29"/>
        <v>1537.5423982345542</v>
      </c>
      <c r="BU47" s="179">
        <f t="shared" si="29"/>
        <v>2865.8772077797776</v>
      </c>
      <c r="BV47" s="179">
        <f t="shared" ref="BV47:DA47" si="30" xml:space="preserve"> BV42 + SUM(BV44:BV46)</f>
        <v>3947.4329449569564</v>
      </c>
      <c r="BW47" s="179">
        <f t="shared" si="30"/>
        <v>2500.3383438437468</v>
      </c>
      <c r="BX47" s="179">
        <f t="shared" si="30"/>
        <v>1506.1766550281727</v>
      </c>
      <c r="BY47" s="179">
        <f t="shared" si="30"/>
        <v>2840.9601960174468</v>
      </c>
      <c r="BZ47" s="179">
        <f t="shared" si="30"/>
        <v>3910.9325972928473</v>
      </c>
      <c r="CA47" s="179">
        <f t="shared" si="30"/>
        <v>2471.32506375705</v>
      </c>
      <c r="CB47" s="179">
        <f t="shared" si="30"/>
        <v>1482.430140207483</v>
      </c>
      <c r="CC47" s="179">
        <f t="shared" si="30"/>
        <v>2810.6441486202593</v>
      </c>
      <c r="CD47" s="179">
        <f t="shared" si="30"/>
        <v>3875.4926181565538</v>
      </c>
      <c r="CE47" s="179">
        <f t="shared" si="30"/>
        <v>2443.2797712294091</v>
      </c>
      <c r="CF47" s="179">
        <f t="shared" si="30"/>
        <v>1459.5739914932542</v>
      </c>
      <c r="CG47" s="179">
        <f t="shared" si="30"/>
        <v>2781.1975992994471</v>
      </c>
      <c r="CH47" s="179">
        <f t="shared" si="30"/>
        <v>3840.8994082870004</v>
      </c>
      <c r="CI47" s="179">
        <f t="shared" si="30"/>
        <v>2415.9995172490057</v>
      </c>
      <c r="CJ47" s="179">
        <f t="shared" si="30"/>
        <v>1443.5895892257051</v>
      </c>
      <c r="CK47" s="179">
        <f t="shared" si="30"/>
        <v>2746.2626672077236</v>
      </c>
      <c r="CL47" s="179">
        <f t="shared" si="30"/>
        <v>3806.9781607165132</v>
      </c>
      <c r="CM47" s="179">
        <f t="shared" si="30"/>
        <v>2389.3182010856895</v>
      </c>
      <c r="CN47" s="179">
        <f t="shared" si="30"/>
        <v>1415.7963446050539</v>
      </c>
      <c r="CO47" s="179">
        <f t="shared" si="30"/>
        <v>2724.2116905817393</v>
      </c>
      <c r="CP47" s="179">
        <f t="shared" si="30"/>
        <v>3773.5856507669332</v>
      </c>
      <c r="CQ47" s="179">
        <f t="shared" si="30"/>
        <v>2363.0997207175801</v>
      </c>
      <c r="CR47" s="179">
        <f t="shared" si="30"/>
        <v>1394.5876204173339</v>
      </c>
      <c r="CS47" s="179">
        <f t="shared" si="30"/>
        <v>2696.3986169531904</v>
      </c>
      <c r="CT47" s="179">
        <f t="shared" si="30"/>
        <v>3740.6043631566367</v>
      </c>
      <c r="CU47" s="179">
        <f t="shared" si="30"/>
        <v>2337.2323935115346</v>
      </c>
      <c r="CV47" s="179">
        <f t="shared" si="30"/>
        <v>1373.6830027297628</v>
      </c>
      <c r="CW47" s="179">
        <f t="shared" si="30"/>
        <v>2668.8963955310187</v>
      </c>
      <c r="CX47" s="179">
        <f t="shared" si="30"/>
        <v>3707.9377081867565</v>
      </c>
      <c r="CY47" s="179">
        <f t="shared" si="30"/>
        <v>2311.6244115273234</v>
      </c>
      <c r="CZ47" s="179">
        <f t="shared" si="30"/>
        <v>1358.8411440583611</v>
      </c>
      <c r="DA47" s="179">
        <f t="shared" si="30"/>
        <v>2635.7757147470957</v>
      </c>
      <c r="DB47" s="179">
        <f t="shared" ref="DB47:EA47" si="31" xml:space="preserve"> DB42 + SUM(DB44:DB46)</f>
        <v>3675.5061249831374</v>
      </c>
      <c r="DC47" s="179">
        <f t="shared" si="31"/>
        <v>2286.2001395231969</v>
      </c>
      <c r="DD47" s="179">
        <f t="shared" si="31"/>
        <v>1332.4522698488108</v>
      </c>
      <c r="DE47" s="179">
        <f t="shared" si="31"/>
        <v>2614.5056375881613</v>
      </c>
      <c r="DF47" s="179">
        <f t="shared" si="31"/>
        <v>3643.2439072444831</v>
      </c>
      <c r="DG47" s="179">
        <f t="shared" si="31"/>
        <v>2260.8970993407365</v>
      </c>
      <c r="DH47" s="179">
        <f t="shared" si="31"/>
        <v>1400.8027194111687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-22932.422075505543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-22932.422075505543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167661.68806982329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872.76765323573318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866.00626269068971</v>
      </c>
      <c r="AL50" s="179">
        <f t="shared" si="32"/>
        <v>1132.891398236944</v>
      </c>
      <c r="AM50" s="179">
        <f t="shared" si="32"/>
        <v>679.15392574439102</v>
      </c>
      <c r="AN50" s="179">
        <f t="shared" si="32"/>
        <v>437.73216025572674</v>
      </c>
      <c r="AO50" s="179">
        <f t="shared" si="32"/>
        <v>754.64247370511566</v>
      </c>
      <c r="AP50" s="179">
        <f t="shared" ref="AP50:BU50" si="33" xml:space="preserve"> AP47 + AP49</f>
        <v>1011.7937443833835</v>
      </c>
      <c r="AQ50" s="179">
        <f t="shared" si="33"/>
        <v>660.91231769463775</v>
      </c>
      <c r="AR50" s="179">
        <f t="shared" si="33"/>
        <v>419.34646043520115</v>
      </c>
      <c r="AS50" s="179">
        <f t="shared" si="33"/>
        <v>738.35105155222891</v>
      </c>
      <c r="AT50" s="179">
        <f t="shared" si="33"/>
        <v>992.83279621884685</v>
      </c>
      <c r="AU50" s="179">
        <f t="shared" si="33"/>
        <v>643.98044582816783</v>
      </c>
      <c r="AV50" s="179">
        <f t="shared" si="33"/>
        <v>403.99605946642919</v>
      </c>
      <c r="AW50" s="179">
        <f t="shared" si="33"/>
        <v>721.57316209595274</v>
      </c>
      <c r="AX50" s="179">
        <f t="shared" si="33"/>
        <v>974.95707875287326</v>
      </c>
      <c r="AY50" s="179">
        <f t="shared" si="33"/>
        <v>628.05407603231743</v>
      </c>
      <c r="AZ50" s="179">
        <f t="shared" si="33"/>
        <v>389.5832216967799</v>
      </c>
      <c r="BA50" s="179">
        <f t="shared" si="33"/>
        <v>3057.9157908259435</v>
      </c>
      <c r="BB50" s="179">
        <f t="shared" si="33"/>
        <v>4157.333742277815</v>
      </c>
      <c r="BC50" s="179">
        <f t="shared" si="33"/>
        <v>2670.844152858399</v>
      </c>
      <c r="BD50" s="179">
        <f t="shared" si="33"/>
        <v>1655.4434972740373</v>
      </c>
      <c r="BE50" s="179">
        <f t="shared" si="33"/>
        <v>3008.6507118809882</v>
      </c>
      <c r="BF50" s="179">
        <f t="shared" si="33"/>
        <v>4110.2236383239551</v>
      </c>
      <c r="BG50" s="179">
        <f t="shared" si="33"/>
        <v>2631.9481205018228</v>
      </c>
      <c r="BH50" s="179">
        <f t="shared" si="33"/>
        <v>1615.6504034329573</v>
      </c>
      <c r="BI50" s="179">
        <f t="shared" si="33"/>
        <v>2976.2324338378294</v>
      </c>
      <c r="BJ50" s="179">
        <f t="shared" si="33"/>
        <v>4066.2145278960279</v>
      </c>
      <c r="BK50" s="179">
        <f t="shared" si="33"/>
        <v>2595.958754404011</v>
      </c>
      <c r="BL50" s="179">
        <f t="shared" si="33"/>
        <v>1585.3929612141665</v>
      </c>
      <c r="BM50" s="179">
        <f t="shared" si="33"/>
        <v>2939.6322931728964</v>
      </c>
      <c r="BN50" s="179">
        <f t="shared" si="33"/>
        <v>4024.7182296712294</v>
      </c>
      <c r="BO50" s="179">
        <f t="shared" si="33"/>
        <v>2562.3172735846579</v>
      </c>
      <c r="BP50" s="179">
        <f t="shared" si="33"/>
        <v>1557.3369941935155</v>
      </c>
      <c r="BQ50" s="179">
        <f t="shared" si="33"/>
        <v>2905.148841300781</v>
      </c>
      <c r="BR50" s="179">
        <f t="shared" si="33"/>
        <v>3985.2549043358504</v>
      </c>
      <c r="BS50" s="179">
        <f t="shared" si="33"/>
        <v>2530.5678179020965</v>
      </c>
      <c r="BT50" s="179">
        <f t="shared" si="33"/>
        <v>1537.5423982345542</v>
      </c>
      <c r="BU50" s="179">
        <f t="shared" si="33"/>
        <v>2865.8772077797776</v>
      </c>
      <c r="BV50" s="179">
        <f t="shared" ref="BV50:DA50" si="34" xml:space="preserve"> BV47 + BV49</f>
        <v>3947.4329449569564</v>
      </c>
      <c r="BW50" s="179">
        <f t="shared" si="34"/>
        <v>2500.3383438437468</v>
      </c>
      <c r="BX50" s="179">
        <f t="shared" si="34"/>
        <v>1506.1766550281727</v>
      </c>
      <c r="BY50" s="179">
        <f t="shared" si="34"/>
        <v>2840.9601960174468</v>
      </c>
      <c r="BZ50" s="179">
        <f t="shared" si="34"/>
        <v>3910.9325972928473</v>
      </c>
      <c r="CA50" s="179">
        <f t="shared" si="34"/>
        <v>2471.32506375705</v>
      </c>
      <c r="CB50" s="179">
        <f t="shared" si="34"/>
        <v>1482.430140207483</v>
      </c>
      <c r="CC50" s="179">
        <f t="shared" si="34"/>
        <v>2810.6441486202593</v>
      </c>
      <c r="CD50" s="179">
        <f t="shared" si="34"/>
        <v>3875.4926181565538</v>
      </c>
      <c r="CE50" s="179">
        <f t="shared" si="34"/>
        <v>2443.2797712294091</v>
      </c>
      <c r="CF50" s="179">
        <f t="shared" si="34"/>
        <v>1459.5739914932542</v>
      </c>
      <c r="CG50" s="179">
        <f t="shared" si="34"/>
        <v>2781.1975992994471</v>
      </c>
      <c r="CH50" s="179">
        <f t="shared" si="34"/>
        <v>3840.8994082870004</v>
      </c>
      <c r="CI50" s="179">
        <f t="shared" si="34"/>
        <v>2415.9995172490057</v>
      </c>
      <c r="CJ50" s="179">
        <f t="shared" si="34"/>
        <v>1443.5895892257051</v>
      </c>
      <c r="CK50" s="179">
        <f t="shared" si="34"/>
        <v>2746.2626672077236</v>
      </c>
      <c r="CL50" s="179">
        <f t="shared" si="34"/>
        <v>3806.9781607165132</v>
      </c>
      <c r="CM50" s="179">
        <f t="shared" si="34"/>
        <v>2389.3182010856895</v>
      </c>
      <c r="CN50" s="179">
        <f t="shared" si="34"/>
        <v>1415.7963446050539</v>
      </c>
      <c r="CO50" s="179">
        <f t="shared" si="34"/>
        <v>2724.2116905817393</v>
      </c>
      <c r="CP50" s="179">
        <f t="shared" si="34"/>
        <v>3773.5856507669332</v>
      </c>
      <c r="CQ50" s="179">
        <f t="shared" si="34"/>
        <v>2363.0997207175801</v>
      </c>
      <c r="CR50" s="179">
        <f t="shared" si="34"/>
        <v>1394.5876204173339</v>
      </c>
      <c r="CS50" s="179">
        <f t="shared" si="34"/>
        <v>2696.3986169531904</v>
      </c>
      <c r="CT50" s="179">
        <f t="shared" si="34"/>
        <v>3740.6043631566367</v>
      </c>
      <c r="CU50" s="179">
        <f t="shared" si="34"/>
        <v>2337.2323935115346</v>
      </c>
      <c r="CV50" s="179">
        <f t="shared" si="34"/>
        <v>1373.6830027297628</v>
      </c>
      <c r="CW50" s="179">
        <f t="shared" si="34"/>
        <v>2668.8963955310187</v>
      </c>
      <c r="CX50" s="179">
        <f t="shared" si="34"/>
        <v>3707.9377081867565</v>
      </c>
      <c r="CY50" s="179">
        <f t="shared" si="34"/>
        <v>2311.6244115273234</v>
      </c>
      <c r="CZ50" s="179">
        <f t="shared" si="34"/>
        <v>1358.8411440583611</v>
      </c>
      <c r="DA50" s="179">
        <f t="shared" si="34"/>
        <v>2635.7757147470957</v>
      </c>
      <c r="DB50" s="179">
        <f t="shared" ref="DB50:EA50" si="35" xml:space="preserve"> DB47 + DB49</f>
        <v>3675.5061249831374</v>
      </c>
      <c r="DC50" s="179">
        <f t="shared" si="35"/>
        <v>2286.2001395231969</v>
      </c>
      <c r="DD50" s="179">
        <f t="shared" si="35"/>
        <v>1332.4522698488108</v>
      </c>
      <c r="DE50" s="179">
        <f t="shared" si="35"/>
        <v>2614.5056375881613</v>
      </c>
      <c r="DF50" s="179">
        <f t="shared" si="35"/>
        <v>3643.2439072444831</v>
      </c>
      <c r="DG50" s="179">
        <f t="shared" si="35"/>
        <v>2260.8970993407365</v>
      </c>
      <c r="DH50" s="179">
        <f t="shared" si="35"/>
        <v>-21531.619356094376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-167661.68806982329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-872.76765323573318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-866.00626269068971</v>
      </c>
      <c r="AL52" s="450">
        <f xml:space="preserve"> Equity!AL$70</f>
        <v>-1132.891398236944</v>
      </c>
      <c r="AM52" s="450">
        <f xml:space="preserve"> Equity!AM$70</f>
        <v>-679.15392574439102</v>
      </c>
      <c r="AN52" s="450">
        <f xml:space="preserve"> Equity!AN$70</f>
        <v>-437.73216025572674</v>
      </c>
      <c r="AO52" s="450">
        <f xml:space="preserve"> Equity!AO$70</f>
        <v>-754.64247370511566</v>
      </c>
      <c r="AP52" s="450">
        <f xml:space="preserve"> Equity!AP$70</f>
        <v>-1011.7937443833835</v>
      </c>
      <c r="AQ52" s="450">
        <f xml:space="preserve"> Equity!AQ$70</f>
        <v>-660.91231769463775</v>
      </c>
      <c r="AR52" s="450">
        <f xml:space="preserve"> Equity!AR$70</f>
        <v>-419.34646043520115</v>
      </c>
      <c r="AS52" s="450">
        <f xml:space="preserve"> Equity!AS$70</f>
        <v>-738.35105155222891</v>
      </c>
      <c r="AT52" s="450">
        <f xml:space="preserve"> Equity!AT$70</f>
        <v>-992.83279621884685</v>
      </c>
      <c r="AU52" s="450">
        <f xml:space="preserve"> Equity!AU$70</f>
        <v>-643.98044582816783</v>
      </c>
      <c r="AV52" s="450">
        <f xml:space="preserve"> Equity!AV$70</f>
        <v>-403.99605946642919</v>
      </c>
      <c r="AW52" s="450">
        <f xml:space="preserve"> Equity!AW$70</f>
        <v>-721.57316209595274</v>
      </c>
      <c r="AX52" s="450">
        <f xml:space="preserve"> Equity!AX$70</f>
        <v>-974.95707875287326</v>
      </c>
      <c r="AY52" s="450">
        <f xml:space="preserve"> Equity!AY$70</f>
        <v>-628.05407603231743</v>
      </c>
      <c r="AZ52" s="450">
        <f xml:space="preserve"> Equity!AZ$70</f>
        <v>-389.5832216967799</v>
      </c>
      <c r="BA52" s="450">
        <f xml:space="preserve"> Equity!BA$70</f>
        <v>-3057.9157908259435</v>
      </c>
      <c r="BB52" s="450">
        <f xml:space="preserve"> Equity!BB$70</f>
        <v>-4157.333742277815</v>
      </c>
      <c r="BC52" s="450">
        <f xml:space="preserve"> Equity!BC$70</f>
        <v>-2670.844152858399</v>
      </c>
      <c r="BD52" s="450">
        <f xml:space="preserve"> Equity!BD$70</f>
        <v>-1655.4434972740373</v>
      </c>
      <c r="BE52" s="450">
        <f xml:space="preserve"> Equity!BE$70</f>
        <v>-3008.6507118809882</v>
      </c>
      <c r="BF52" s="450">
        <f xml:space="preserve"> Equity!BF$70</f>
        <v>-4110.2236383239551</v>
      </c>
      <c r="BG52" s="450">
        <f xml:space="preserve"> Equity!BG$70</f>
        <v>-2631.9481205018228</v>
      </c>
      <c r="BH52" s="450">
        <f xml:space="preserve"> Equity!BH$70</f>
        <v>-1615.6504034329573</v>
      </c>
      <c r="BI52" s="450">
        <f xml:space="preserve"> Equity!BI$70</f>
        <v>-2976.2324338378294</v>
      </c>
      <c r="BJ52" s="450">
        <f xml:space="preserve"> Equity!BJ$70</f>
        <v>-4066.2145278960279</v>
      </c>
      <c r="BK52" s="450">
        <f xml:space="preserve"> Equity!BK$70</f>
        <v>-2595.958754404011</v>
      </c>
      <c r="BL52" s="450">
        <f xml:space="preserve"> Equity!BL$70</f>
        <v>-1585.3929612141665</v>
      </c>
      <c r="BM52" s="450">
        <f xml:space="preserve"> Equity!BM$70</f>
        <v>-2939.6322931728964</v>
      </c>
      <c r="BN52" s="450">
        <f xml:space="preserve"> Equity!BN$70</f>
        <v>-4024.7182296712294</v>
      </c>
      <c r="BO52" s="450">
        <f xml:space="preserve"> Equity!BO$70</f>
        <v>-2562.3172735846579</v>
      </c>
      <c r="BP52" s="450">
        <f xml:space="preserve"> Equity!BP$70</f>
        <v>-1557.3369941935155</v>
      </c>
      <c r="BQ52" s="450">
        <f xml:space="preserve"> Equity!BQ$70</f>
        <v>-2905.148841300781</v>
      </c>
      <c r="BR52" s="450">
        <f xml:space="preserve"> Equity!BR$70</f>
        <v>-3985.2549043358504</v>
      </c>
      <c r="BS52" s="450">
        <f xml:space="preserve"> Equity!BS$70</f>
        <v>-2530.5678179020965</v>
      </c>
      <c r="BT52" s="450">
        <f xml:space="preserve"> Equity!BT$70</f>
        <v>-1537.5423982345542</v>
      </c>
      <c r="BU52" s="450">
        <f xml:space="preserve"> Equity!BU$70</f>
        <v>-2865.8772077797776</v>
      </c>
      <c r="BV52" s="450">
        <f xml:space="preserve"> Equity!BV$70</f>
        <v>-3947.4329449569564</v>
      </c>
      <c r="BW52" s="450">
        <f xml:space="preserve"> Equity!BW$70</f>
        <v>-2500.3383438437468</v>
      </c>
      <c r="BX52" s="450">
        <f xml:space="preserve"> Equity!BX$70</f>
        <v>-1506.1766550281727</v>
      </c>
      <c r="BY52" s="450">
        <f xml:space="preserve"> Equity!BY$70</f>
        <v>-2840.9601960174468</v>
      </c>
      <c r="BZ52" s="450">
        <f xml:space="preserve"> Equity!BZ$70</f>
        <v>-3910.9325972928473</v>
      </c>
      <c r="CA52" s="450">
        <f xml:space="preserve"> Equity!CA$70</f>
        <v>-2471.32506375705</v>
      </c>
      <c r="CB52" s="450">
        <f xml:space="preserve"> Equity!CB$70</f>
        <v>-1482.430140207483</v>
      </c>
      <c r="CC52" s="450">
        <f xml:space="preserve"> Equity!CC$70</f>
        <v>-2810.6441486202593</v>
      </c>
      <c r="CD52" s="450">
        <f xml:space="preserve"> Equity!CD$70</f>
        <v>-3875.4926181565538</v>
      </c>
      <c r="CE52" s="450">
        <f xml:space="preserve"> Equity!CE$70</f>
        <v>-2443.2797712294091</v>
      </c>
      <c r="CF52" s="450">
        <f xml:space="preserve"> Equity!CF$70</f>
        <v>-1459.5739914932542</v>
      </c>
      <c r="CG52" s="450">
        <f xml:space="preserve"> Equity!CG$70</f>
        <v>-2781.1975992994471</v>
      </c>
      <c r="CH52" s="450">
        <f xml:space="preserve"> Equity!CH$70</f>
        <v>-3840.8994082870004</v>
      </c>
      <c r="CI52" s="450">
        <f xml:space="preserve"> Equity!CI$70</f>
        <v>-2415.9995172490057</v>
      </c>
      <c r="CJ52" s="450">
        <f xml:space="preserve"> Equity!CJ$70</f>
        <v>-1443.5895892257051</v>
      </c>
      <c r="CK52" s="450">
        <f xml:space="preserve"> Equity!CK$70</f>
        <v>-2746.2626672077236</v>
      </c>
      <c r="CL52" s="450">
        <f xml:space="preserve"> Equity!CL$70</f>
        <v>-3806.9781607165132</v>
      </c>
      <c r="CM52" s="450">
        <f xml:space="preserve"> Equity!CM$70</f>
        <v>-1000.2215883259621</v>
      </c>
      <c r="CN52" s="450">
        <f xml:space="preserve"> Equity!CN$70</f>
        <v>-426.94341630961958</v>
      </c>
      <c r="CO52" s="450">
        <f xml:space="preserve"> Equity!CO$70</f>
        <v>-2536.5940401925968</v>
      </c>
      <c r="CP52" s="450">
        <f xml:space="preserve"> Equity!CP$70</f>
        <v>-2897.3719881520306</v>
      </c>
      <c r="CQ52" s="450">
        <f xml:space="preserve"> Equity!CQ$70</f>
        <v>-408.52467472879903</v>
      </c>
      <c r="CR52" s="450">
        <f xml:space="preserve"> Equity!CR$70</f>
        <v>-405.55469858914046</v>
      </c>
      <c r="CS52" s="450">
        <f xml:space="preserve"> Equity!CS$70</f>
        <v>-2504.76755334368</v>
      </c>
      <c r="CT52" s="450">
        <f xml:space="preserve"> Equity!CT$70</f>
        <v>-2863.8024086542987</v>
      </c>
      <c r="CU52" s="450">
        <f xml:space="preserve"> Equity!CU$70</f>
        <v>-387.38335280254262</v>
      </c>
      <c r="CV52" s="450">
        <f xml:space="preserve"> Equity!CV$70</f>
        <v>-384.46847340706603</v>
      </c>
      <c r="CW52" s="450">
        <f xml:space="preserve"> Equity!CW$70</f>
        <v>-2473.2724559889862</v>
      </c>
      <c r="CX52" s="450">
        <f xml:space="preserve"> Equity!CX$70</f>
        <v>-2830.5509439809189</v>
      </c>
      <c r="CY52" s="450">
        <f xml:space="preserve"> Equity!CY$70</f>
        <v>-366.47739766777511</v>
      </c>
      <c r="CZ52" s="450">
        <f xml:space="preserve"> Equity!CZ$70</f>
        <v>-363.59740398893484</v>
      </c>
      <c r="DA52" s="450">
        <f xml:space="preserve"> Equity!DA$70</f>
        <v>-2442.0252926252083</v>
      </c>
      <c r="DB52" s="450">
        <f xml:space="preserve"> Equity!DB$70</f>
        <v>-2797.538027124192</v>
      </c>
      <c r="DC52" s="450">
        <f xml:space="preserve"> Equity!DC$70</f>
        <v>-345.73128398896472</v>
      </c>
      <c r="DD52" s="450">
        <f xml:space="preserve"> Equity!DD$70</f>
        <v>-342.86951269634699</v>
      </c>
      <c r="DE52" s="450">
        <f xml:space="preserve"> Equity!DE$70</f>
        <v>-2410.9571959728428</v>
      </c>
      <c r="DF52" s="450">
        <f xml:space="preserve"> Equity!DF$70</f>
        <v>-2764.6979459052909</v>
      </c>
      <c r="DG52" s="450">
        <f xml:space="preserve"> Equity!DG$70</f>
        <v>-325.08264277791824</v>
      </c>
      <c r="DH52" s="450">
        <f xml:space="preserve"> Equity!DH$70</f>
        <v>0</v>
      </c>
      <c r="DI52" s="450">
        <f xml:space="preserve"> Equity!DI$70</f>
        <v>-411.03325441049503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229</v>
      </c>
      <c r="F53" s="179"/>
      <c r="G53" s="179" t="str">
        <f>SMU</f>
        <v>$ 000s</v>
      </c>
      <c r="H53" s="179">
        <f xml:space="preserve"> SUM(J53:EA53)</f>
        <v>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1389.0966127597273</v>
      </c>
      <c r="CN53" s="179">
        <f t="shared" si="37"/>
        <v>988.85292829543437</v>
      </c>
      <c r="CO53" s="179">
        <f t="shared" si="37"/>
        <v>187.61765038914245</v>
      </c>
      <c r="CP53" s="179">
        <f t="shared" si="37"/>
        <v>876.21366261490266</v>
      </c>
      <c r="CQ53" s="179">
        <f t="shared" si="37"/>
        <v>1954.5750459887811</v>
      </c>
      <c r="CR53" s="179">
        <f t="shared" si="37"/>
        <v>989.03292182819348</v>
      </c>
      <c r="CS53" s="179">
        <f t="shared" si="37"/>
        <v>191.63106360951042</v>
      </c>
      <c r="CT53" s="179">
        <f t="shared" si="37"/>
        <v>876.80195450233805</v>
      </c>
      <c r="CU53" s="179">
        <f t="shared" si="37"/>
        <v>1949.8490407089921</v>
      </c>
      <c r="CV53" s="179">
        <f t="shared" si="37"/>
        <v>989.21452932269676</v>
      </c>
      <c r="CW53" s="179">
        <f t="shared" si="37"/>
        <v>195.62393954203253</v>
      </c>
      <c r="CX53" s="179">
        <f t="shared" si="37"/>
        <v>877.38676420583761</v>
      </c>
      <c r="CY53" s="179">
        <f t="shared" si="37"/>
        <v>1945.1470138595482</v>
      </c>
      <c r="CZ53" s="179">
        <f t="shared" si="37"/>
        <v>995.24374006942628</v>
      </c>
      <c r="DA53" s="179">
        <f t="shared" si="37"/>
        <v>193.75042212188737</v>
      </c>
      <c r="DB53" s="179">
        <f t="shared" si="37"/>
        <v>877.96809785894538</v>
      </c>
      <c r="DC53" s="179">
        <f t="shared" si="37"/>
        <v>1940.4688555342323</v>
      </c>
      <c r="DD53" s="179">
        <f t="shared" si="37"/>
        <v>989.58275715246384</v>
      </c>
      <c r="DE53" s="179">
        <f t="shared" si="37"/>
        <v>203.54844161531855</v>
      </c>
      <c r="DF53" s="179">
        <f t="shared" si="37"/>
        <v>878.54596133919222</v>
      </c>
      <c r="DG53" s="179">
        <f t="shared" si="37"/>
        <v>1935.8144565628183</v>
      </c>
      <c r="DH53" s="179">
        <f t="shared" si="37"/>
        <v>-21531.619356094376</v>
      </c>
      <c r="DI53" s="179">
        <f t="shared" si="37"/>
        <v>105.65349621295536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1389.0966127597273</v>
      </c>
      <c r="CN63" s="450">
        <f xml:space="preserve"> Equity!CN$52</f>
        <v>2377.9495410551617</v>
      </c>
      <c r="CO63" s="450">
        <f xml:space="preserve"> Equity!CO$52</f>
        <v>2565.5671914443042</v>
      </c>
      <c r="CP63" s="450">
        <f xml:space="preserve"> Equity!CP$52</f>
        <v>3441.7808540592064</v>
      </c>
      <c r="CQ63" s="450">
        <f xml:space="preserve"> Equity!CQ$52</f>
        <v>5396.3559000479872</v>
      </c>
      <c r="CR63" s="450">
        <f xml:space="preserve"> Equity!CR$52</f>
        <v>6385.3888218761804</v>
      </c>
      <c r="CS63" s="450">
        <f xml:space="preserve"> Equity!CS$52</f>
        <v>6577.0198854856917</v>
      </c>
      <c r="CT63" s="450">
        <f xml:space="preserve"> Equity!CT$52</f>
        <v>7453.8218399880298</v>
      </c>
      <c r="CU63" s="450">
        <f xml:space="preserve"> Equity!CU$52</f>
        <v>9403.6708806970219</v>
      </c>
      <c r="CV63" s="450">
        <f xml:space="preserve"> Equity!CV$52</f>
        <v>10392.88541001972</v>
      </c>
      <c r="CW63" s="450">
        <f xml:space="preserve"> Equity!CW$52</f>
        <v>10588.509349561753</v>
      </c>
      <c r="CX63" s="450">
        <f xml:space="preserve"> Equity!CX$52</f>
        <v>11465.896113767591</v>
      </c>
      <c r="CY63" s="450">
        <f xml:space="preserve"> Equity!CY$52</f>
        <v>13411.043127627139</v>
      </c>
      <c r="CZ63" s="450">
        <f xml:space="preserve"> Equity!CZ$52</f>
        <v>14406.286867696565</v>
      </c>
      <c r="DA63" s="450">
        <f xml:space="preserve"> Equity!DA$52</f>
        <v>14600.037289818452</v>
      </c>
      <c r="DB63" s="450">
        <f xml:space="preserve"> Equity!DB$52</f>
        <v>15478.005387677396</v>
      </c>
      <c r="DC63" s="450">
        <f xml:space="preserve"> Equity!DC$52</f>
        <v>17418.474243211629</v>
      </c>
      <c r="DD63" s="450">
        <f xml:space="preserve"> Equity!DD$52</f>
        <v>18408.057000364093</v>
      </c>
      <c r="DE63" s="450">
        <f xml:space="preserve"> Equity!DE$52</f>
        <v>18611.605441979413</v>
      </c>
      <c r="DF63" s="450">
        <f xml:space="preserve"> Equity!DF$52</f>
        <v>19490.151403318603</v>
      </c>
      <c r="DG63" s="450">
        <f xml:space="preserve"> Equity!DG$52</f>
        <v>21425.96585988142</v>
      </c>
      <c r="DH63" s="450">
        <f xml:space="preserve"> Equity!DH$52</f>
        <v>-105.65349621295536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2113.7578843760557</v>
      </c>
      <c r="CN65" s="204">
        <f t="shared" si="44"/>
        <v>3118.7143964851866</v>
      </c>
      <c r="CO65" s="204">
        <f t="shared" si="44"/>
        <v>4117.5884538858536</v>
      </c>
      <c r="CP65" s="204">
        <f t="shared" si="44"/>
        <v>5116.4915443617465</v>
      </c>
      <c r="CQ65" s="204">
        <f t="shared" si="44"/>
        <v>6117.411891706025</v>
      </c>
      <c r="CR65" s="204">
        <f t="shared" si="44"/>
        <v>7122.4682800155078</v>
      </c>
      <c r="CS65" s="204">
        <f t="shared" si="44"/>
        <v>8121.3196491091239</v>
      </c>
      <c r="CT65" s="204">
        <f t="shared" si="44"/>
        <v>9120.2006363089658</v>
      </c>
      <c r="CU65" s="204">
        <f t="shared" si="44"/>
        <v>10121.139529112981</v>
      </c>
      <c r="CV65" s="204">
        <f t="shared" si="44"/>
        <v>11126.297806178256</v>
      </c>
      <c r="CW65" s="204">
        <f t="shared" si="44"/>
        <v>12125.126029784074</v>
      </c>
      <c r="CX65" s="204">
        <f t="shared" si="44"/>
        <v>13123.984468315786</v>
      </c>
      <c r="CY65" s="204">
        <f t="shared" si="44"/>
        <v>14124.942280279834</v>
      </c>
      <c r="CZ65" s="204">
        <f t="shared" si="44"/>
        <v>15128.031065982806</v>
      </c>
      <c r="DA65" s="204">
        <f t="shared" si="44"/>
        <v>16129.009110935189</v>
      </c>
      <c r="DB65" s="204">
        <f t="shared" ref="DB65:EA65" si="45">SUM(DB63:DB64)</f>
        <v>17127.844546431821</v>
      </c>
      <c r="DC65" s="204">
        <f t="shared" si="45"/>
        <v>18128.821658786452</v>
      </c>
      <c r="DD65" s="204">
        <f t="shared" si="45"/>
        <v>19134.189914062801</v>
      </c>
      <c r="DE65" s="204">
        <f t="shared" si="45"/>
        <v>20132.97043811547</v>
      </c>
      <c r="DF65" s="204">
        <f t="shared" si="45"/>
        <v>21131.78240705435</v>
      </c>
      <c r="DG65" s="204">
        <f t="shared" si="45"/>
        <v>22132.779208712087</v>
      </c>
      <c r="DH65" s="204">
        <f t="shared" si="45"/>
        <v>616.86681592506102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23113.757884376057</v>
      </c>
      <c r="CN67" s="179">
        <f t="shared" si="48"/>
        <v>23118.714396485186</v>
      </c>
      <c r="CO67" s="179">
        <f t="shared" si="48"/>
        <v>23117.588453885852</v>
      </c>
      <c r="CP67" s="179">
        <f t="shared" si="48"/>
        <v>23116.491544361746</v>
      </c>
      <c r="CQ67" s="179">
        <f t="shared" si="48"/>
        <v>23117.411891706026</v>
      </c>
      <c r="CR67" s="179">
        <f t="shared" si="48"/>
        <v>23122.468280015506</v>
      </c>
      <c r="CS67" s="179">
        <f t="shared" si="48"/>
        <v>23121.319649109122</v>
      </c>
      <c r="CT67" s="179">
        <f t="shared" si="48"/>
        <v>23120.200636308968</v>
      </c>
      <c r="CU67" s="179">
        <f t="shared" si="48"/>
        <v>23121.139529112981</v>
      </c>
      <c r="CV67" s="179">
        <f t="shared" si="48"/>
        <v>23126.297806178256</v>
      </c>
      <c r="CW67" s="179">
        <f t="shared" si="48"/>
        <v>23125.126029784074</v>
      </c>
      <c r="CX67" s="179">
        <f t="shared" si="48"/>
        <v>23123.984468315786</v>
      </c>
      <c r="CY67" s="179">
        <f t="shared" si="48"/>
        <v>23124.942280279836</v>
      </c>
      <c r="CZ67" s="179">
        <f t="shared" si="48"/>
        <v>23128.031065982806</v>
      </c>
      <c r="DA67" s="179">
        <f t="shared" si="48"/>
        <v>23129.009110935189</v>
      </c>
      <c r="DB67" s="179">
        <f t="shared" ref="DB67:EA67" si="49" xml:space="preserve"> DB65 + DB60</f>
        <v>23127.844546431821</v>
      </c>
      <c r="DC67" s="179">
        <f t="shared" si="49"/>
        <v>23128.821658786452</v>
      </c>
      <c r="DD67" s="179">
        <f t="shared" si="49"/>
        <v>23134.189914062801</v>
      </c>
      <c r="DE67" s="179">
        <f t="shared" si="49"/>
        <v>23132.97043811547</v>
      </c>
      <c r="DF67" s="179">
        <f t="shared" si="49"/>
        <v>23131.78240705435</v>
      </c>
      <c r="DG67" s="179">
        <f t="shared" si="49"/>
        <v>23132.779208712087</v>
      </c>
      <c r="DH67" s="179">
        <f t="shared" si="49"/>
        <v>616.86681592506102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77067.577924494457</v>
      </c>
      <c r="M70" s="450">
        <f xml:space="preserve"> Debt!M$92</f>
        <v>75748.610745895639</v>
      </c>
      <c r="N70" s="450">
        <f xml:space="preserve"> Debt!N$92</f>
        <v>72941.285132351579</v>
      </c>
      <c r="O70" s="450">
        <f xml:space="preserve"> Debt!O$92</f>
        <v>71662.148379293882</v>
      </c>
      <c r="P70" s="450">
        <f xml:space="preserve"> Debt!P$92</f>
        <v>71162.988617836905</v>
      </c>
      <c r="Q70" s="450">
        <f xml:space="preserve"> Debt!Q$92</f>
        <v>69243.361494983619</v>
      </c>
      <c r="R70" s="450">
        <f xml:space="preserve"> Debt!R$92</f>
        <v>66363.368681976761</v>
      </c>
      <c r="S70" s="450">
        <f xml:space="preserve"> Debt!S$92</f>
        <v>65002.643853352369</v>
      </c>
      <c r="T70" s="450">
        <f xml:space="preserve"> Debt!T$92</f>
        <v>64418.75107659604</v>
      </c>
      <c r="U70" s="450">
        <f xml:space="preserve"> Debt!U$92</f>
        <v>62419.202100836061</v>
      </c>
      <c r="V70" s="450">
        <f xml:space="preserve"> Debt!V$92</f>
        <v>59461.66520377266</v>
      </c>
      <c r="W70" s="450">
        <f xml:space="preserve"> Debt!W$92</f>
        <v>58014.439685524594</v>
      </c>
      <c r="X70" s="450">
        <f xml:space="preserve"> Debt!X$92</f>
        <v>57344.930697174423</v>
      </c>
      <c r="Y70" s="450">
        <f xml:space="preserve"> Debt!Y$92</f>
        <v>55266.193979589807</v>
      </c>
      <c r="Z70" s="450">
        <f xml:space="preserve"> Debt!Z$92</f>
        <v>52226.086635412576</v>
      </c>
      <c r="AA70" s="450">
        <f xml:space="preserve"> Debt!AA$92</f>
        <v>50687.295852981093</v>
      </c>
      <c r="AB70" s="450">
        <f xml:space="preserve"> Debt!AB$92</f>
        <v>49919.211319231254</v>
      </c>
      <c r="AC70" s="450">
        <f xml:space="preserve"> Debt!AC$92</f>
        <v>47744.603273029446</v>
      </c>
      <c r="AD70" s="450">
        <f xml:space="preserve"> Debt!AD$92</f>
        <v>44616.292824862758</v>
      </c>
      <c r="AE70" s="450">
        <f xml:space="preserve"> Debt!AE$92</f>
        <v>42980.25642435933</v>
      </c>
      <c r="AF70" s="450">
        <f xml:space="preserve"> Debt!AF$92</f>
        <v>42111.950488832168</v>
      </c>
      <c r="AG70" s="450">
        <f xml:space="preserve"> Debt!AG$92</f>
        <v>39841.422893793679</v>
      </c>
      <c r="AH70" s="450">
        <f xml:space="preserve"> Debt!AH$92</f>
        <v>36619.080247931444</v>
      </c>
      <c r="AI70" s="450">
        <f xml:space="preserve"> Debt!AI$92</f>
        <v>34879.918238627914</v>
      </c>
      <c r="AJ70" s="450">
        <f xml:space="preserve"> Debt!AJ$92</f>
        <v>33905.571657431617</v>
      </c>
      <c r="AK70" s="450">
        <f xml:space="preserve"> Debt!AK$92</f>
        <v>31533.118618600369</v>
      </c>
      <c r="AL70" s="450">
        <f xml:space="preserve"> Debt!AL$92</f>
        <v>28240.321776629095</v>
      </c>
      <c r="AM70" s="450">
        <f xml:space="preserve"> Debt!AM$92</f>
        <v>26409.493624722771</v>
      </c>
      <c r="AN70" s="450">
        <f xml:space="preserve"> Debt!AN$92</f>
        <v>25350.930410511977</v>
      </c>
      <c r="AO70" s="450">
        <f xml:space="preserve"> Debt!AO$92</f>
        <v>23219.94460938769</v>
      </c>
      <c r="AP70" s="450">
        <f xml:space="preserve"> Debt!AP$92</f>
        <v>20203.337945453692</v>
      </c>
      <c r="AQ70" s="450">
        <f xml:space="preserve"> Debt!AQ$92</f>
        <v>18310.081401635191</v>
      </c>
      <c r="AR70" s="450">
        <f xml:space="preserve"> Debt!AR$92</f>
        <v>17186.911087875716</v>
      </c>
      <c r="AS70" s="450">
        <f xml:space="preserve"> Debt!AS$92</f>
        <v>14986.409067534403</v>
      </c>
      <c r="AT70" s="450">
        <f xml:space="preserve"> Debt!AT$92</f>
        <v>11906.758019173776</v>
      </c>
      <c r="AU70" s="450">
        <f xml:space="preserve"> Debt!AU$92</f>
        <v>9942.7268227072145</v>
      </c>
      <c r="AV70" s="450">
        <f xml:space="preserve"> Debt!AV$92</f>
        <v>8745.2141934930587</v>
      </c>
      <c r="AW70" s="450">
        <f xml:space="preserve"> Debt!AW$92</f>
        <v>6472.6060684411932</v>
      </c>
      <c r="AX70" s="450">
        <f xml:space="preserve"> Debt!AX$92</f>
        <v>3321.9957656477136</v>
      </c>
      <c r="AY70" s="450">
        <f xml:space="preserve"> Debt!AY$92</f>
        <v>1279.4194472799213</v>
      </c>
      <c r="AZ70" s="450">
        <f xml:space="preserve"> Debt!AZ$92</f>
        <v>-1.4574652595911175E-10</v>
      </c>
      <c r="BA70" s="450">
        <f xml:space="preserve"> Debt!BA$92</f>
        <v>-1.4795701493615827E-10</v>
      </c>
      <c r="BB70" s="450">
        <f xml:space="preserve"> Debt!BB$92</f>
        <v>-1.5022568916517935E-10</v>
      </c>
      <c r="BC70" s="450">
        <f xml:space="preserve"> Debt!BC$92</f>
        <v>-1.5252914973237877E-10</v>
      </c>
      <c r="BD70" s="450">
        <f xml:space="preserve"> Debt!BD$92</f>
        <v>-1.5484250850331984E-10</v>
      </c>
      <c r="BE70" s="450">
        <f xml:space="preserve"> Debt!BE$92</f>
        <v>-1.5719095321562019E-10</v>
      </c>
      <c r="BF70" s="450">
        <f xml:space="preserve"> Debt!BF$92</f>
        <v>-1.596012144982597E-10</v>
      </c>
      <c r="BG70" s="450">
        <f xml:space="preserve"> Debt!BG$92</f>
        <v>-1.6204843312056635E-10</v>
      </c>
      <c r="BH70" s="450">
        <f xml:space="preserve"> Debt!BH$92</f>
        <v>-1.6447915961737485E-10</v>
      </c>
      <c r="BI70" s="450">
        <f xml:space="preserve"> Debt!BI$92</f>
        <v>-1.6697376020490504E-10</v>
      </c>
      <c r="BJ70" s="450">
        <f xml:space="preserve"> Debt!BJ$92</f>
        <v>-1.695340245280469E-10</v>
      </c>
      <c r="BK70" s="450">
        <f xml:space="preserve"> Debt!BK$92</f>
        <v>-1.7213354623747696E-10</v>
      </c>
      <c r="BL70" s="450">
        <f xml:space="preserve"> Debt!BL$92</f>
        <v>-1.7471554943103911E-10</v>
      </c>
      <c r="BM70" s="450">
        <f xml:space="preserve"> Debt!BM$92</f>
        <v>-1.7736540193074322E-10</v>
      </c>
      <c r="BN70" s="450">
        <f xml:space="preserve"> Debt!BN$92</f>
        <v>-1.8008500476034794E-10</v>
      </c>
      <c r="BO70" s="450">
        <f xml:space="preserve"> Debt!BO$92</f>
        <v>-1.8284630816667328E-10</v>
      </c>
      <c r="BP70" s="450">
        <f xml:space="preserve"> Debt!BP$92</f>
        <v>-1.8558900278917338E-10</v>
      </c>
      <c r="BQ70" s="450">
        <f xml:space="preserve"> Debt!BQ$92</f>
        <v>-1.8840376933147584E-10</v>
      </c>
      <c r="BR70" s="450">
        <f xml:space="preserve"> Debt!BR$92</f>
        <v>-1.9129262712789181E-10</v>
      </c>
      <c r="BS70" s="450">
        <f xml:space="preserve"> Debt!BS$92</f>
        <v>-1.9422578074385282E-10</v>
      </c>
      <c r="BT70" s="450">
        <f xml:space="preserve"> Debt!BT$92</f>
        <v>-1.9717153841846793E-10</v>
      </c>
      <c r="BU70" s="450">
        <f xml:space="preserve"> Debt!BU$92</f>
        <v>-2.001619734178147E-10</v>
      </c>
      <c r="BV70" s="450">
        <f xml:space="preserve"> Debt!BV$92</f>
        <v>-2.0323112367688785E-10</v>
      </c>
      <c r="BW70" s="450">
        <f xml:space="preserve"> Debt!BW$92</f>
        <v>-2.0634733423993347E-10</v>
      </c>
      <c r="BX70" s="450">
        <f xml:space="preserve"> Debt!BX$92</f>
        <v>-2.0944254425353248E-10</v>
      </c>
      <c r="BY70" s="450">
        <f xml:space="preserve"> Debt!BY$92</f>
        <v>-2.126190895080444E-10</v>
      </c>
      <c r="BZ70" s="450">
        <f xml:space="preserve"> Debt!BZ$92</f>
        <v>-2.1587924888050108E-10</v>
      </c>
      <c r="CA70" s="450">
        <f xml:space="preserve"> Debt!CA$92</f>
        <v>-2.1918939736333542E-10</v>
      </c>
      <c r="CB70" s="450">
        <f xml:space="preserve"> Debt!CB$92</f>
        <v>-2.2247723832378544E-10</v>
      </c>
      <c r="CC70" s="450">
        <f xml:space="preserve"> Debt!CC$92</f>
        <v>-2.2585147643836284E-10</v>
      </c>
      <c r="CD70" s="450">
        <f xml:space="preserve"> Debt!CD$92</f>
        <v>-2.2931453241041775E-10</v>
      </c>
      <c r="CE70" s="450">
        <f xml:space="preserve"> Debt!CE$92</f>
        <v>-2.3283068857404416E-10</v>
      </c>
      <c r="CF70" s="450">
        <f xml:space="preserve"> Debt!CF$92</f>
        <v>-2.3632314890265485E-10</v>
      </c>
      <c r="CG70" s="450">
        <f xml:space="preserve"> Debt!CG$92</f>
        <v>-2.3990738332767845E-10</v>
      </c>
      <c r="CH70" s="450">
        <f xml:space="preserve"> Debt!CH$92</f>
        <v>-2.4358596320536952E-10</v>
      </c>
      <c r="CI70" s="450">
        <f xml:space="preserve"> Debt!CI$92</f>
        <v>-2.4732094797451853E-10</v>
      </c>
      <c r="CJ70" s="450">
        <f xml:space="preserve"> Debt!CJ$92</f>
        <v>-2.5107198235213204E-10</v>
      </c>
      <c r="CK70" s="450">
        <f xml:space="preserve"> Debt!CK$92</f>
        <v>-2.5487990741780607E-10</v>
      </c>
      <c r="CL70" s="450">
        <f xml:space="preserve"> Debt!CL$92</f>
        <v>-2.5878806599821241E-10</v>
      </c>
      <c r="CM70" s="450">
        <f xml:space="preserve"> Debt!CM$92</f>
        <v>-2.6275614967685165E-10</v>
      </c>
      <c r="CN70" s="450">
        <f xml:space="preserve"> Debt!CN$92</f>
        <v>-2.6669749192200441E-10</v>
      </c>
      <c r="CO70" s="450">
        <f xml:space="preserve"> Debt!CO$92</f>
        <v>-2.707424038828215E-10</v>
      </c>
      <c r="CP70" s="450">
        <f xml:space="preserve"> Debt!CP$92</f>
        <v>-2.7489378740902475E-10</v>
      </c>
      <c r="CQ70" s="450">
        <f xml:space="preserve"> Debt!CQ$92</f>
        <v>-2.7910882548262982E-10</v>
      </c>
      <c r="CR70" s="450">
        <f xml:space="preserve"> Debt!CR$92</f>
        <v>-2.8329545786486929E-10</v>
      </c>
      <c r="CS70" s="450">
        <f xml:space="preserve"> Debt!CS$92</f>
        <v>-2.8759210564248649E-10</v>
      </c>
      <c r="CT70" s="450">
        <f xml:space="preserve"> Debt!CT$92</f>
        <v>-2.9200185126233794E-10</v>
      </c>
      <c r="CU70" s="450">
        <f xml:space="preserve"> Debt!CU$92</f>
        <v>-2.9647921298169379E-10</v>
      </c>
      <c r="CV70" s="450">
        <f xml:space="preserve"> Debt!CV$92</f>
        <v>-3.0092640117641922E-10</v>
      </c>
      <c r="CW70" s="450">
        <f xml:space="preserve"> Debt!CW$92</f>
        <v>-3.0549045159426158E-10</v>
      </c>
      <c r="CX70" s="450">
        <f xml:space="preserve"> Debt!CX$92</f>
        <v>-3.101746385187069E-10</v>
      </c>
      <c r="CY70" s="450">
        <f xml:space="preserve"> Debt!CY$92</f>
        <v>-3.1493064964266042E-10</v>
      </c>
      <c r="CZ70" s="450">
        <f xml:space="preserve"> Debt!CZ$92</f>
        <v>-3.1970709782890745E-10</v>
      </c>
      <c r="DA70" s="450">
        <f xml:space="preserve"> Debt!DA$92</f>
        <v>-3.2455598881264586E-10</v>
      </c>
      <c r="DB70" s="450">
        <f xml:space="preserve"> Debt!DB$92</f>
        <v>-3.2953251397443975E-10</v>
      </c>
      <c r="DC70" s="450">
        <f xml:space="preserve"> Debt!DC$92</f>
        <v>-3.3458534585538114E-10</v>
      </c>
      <c r="DD70" s="450">
        <f xml:space="preserve"> Debt!DD$92</f>
        <v>-3.3960412604321188E-10</v>
      </c>
      <c r="DE70" s="450">
        <f xml:space="preserve"> Debt!DE$92</f>
        <v>-3.4475478862153392E-10</v>
      </c>
      <c r="DF70" s="450">
        <f xml:space="preserve"> Debt!DF$92</f>
        <v>-3.5004102871373079E-10</v>
      </c>
      <c r="DG70" s="450">
        <f xml:space="preserve"> Debt!DG$92</f>
        <v>-3.5540832448734132E-10</v>
      </c>
      <c r="DH70" s="450">
        <f xml:space="preserve"> Debt!DH$92</f>
        <v>-3.6073944935465144E-10</v>
      </c>
      <c r="DI70" s="450">
        <f xml:space="preserve"> Debt!DI$92</f>
        <v>-3.6621066433653031E-10</v>
      </c>
      <c r="DJ70" s="450">
        <f xml:space="preserve"> Debt!DJ$92</f>
        <v>-3.7182589452302379E-10</v>
      </c>
      <c r="DK70" s="450">
        <f xml:space="preserve"> Debt!DK$92</f>
        <v>-3.7752722490571013E-10</v>
      </c>
      <c r="DL70" s="450">
        <f xml:space="preserve"> Debt!DL$92</f>
        <v>-3.8319013327929577E-10</v>
      </c>
      <c r="DM70" s="450">
        <f xml:space="preserve"> Debt!DM$92</f>
        <v>-3.8900185030069842E-10</v>
      </c>
      <c r="DN70" s="450">
        <f xml:space="preserve"> Debt!DN$92</f>
        <v>-3.9496654533864247E-10</v>
      </c>
      <c r="DO70" s="450">
        <f xml:space="preserve"> Debt!DO$92</f>
        <v>-4.0102269903383501E-10</v>
      </c>
      <c r="DP70" s="450">
        <f xml:space="preserve"> Debt!DP$92</f>
        <v>-4.0710487663584817E-10</v>
      </c>
      <c r="DQ70" s="450">
        <f xml:space="preserve"> Debt!DQ$92</f>
        <v>-4.1327930059815852E-10</v>
      </c>
      <c r="DR70" s="450">
        <f xml:space="preserve"> Debt!DR$92</f>
        <v>-4.1961624987399696E-10</v>
      </c>
      <c r="DS70" s="450">
        <f xml:space="preserve"> Debt!DS$92</f>
        <v>-4.2605036570539824E-10</v>
      </c>
      <c r="DT70" s="450">
        <f xml:space="preserve"> Debt!DT$92</f>
        <v>-4.3244112119097923E-10</v>
      </c>
      <c r="DU70" s="450">
        <f xml:space="preserve"> Debt!DU$92</f>
        <v>-4.389998115290424E-10</v>
      </c>
      <c r="DV70" s="450">
        <f xml:space="preserve"> Debt!DV$92</f>
        <v>-4.4573114197248774E-10</v>
      </c>
      <c r="DW70" s="450">
        <f xml:space="preserve"> Debt!DW$92</f>
        <v>-4.5256568614939923E-10</v>
      </c>
      <c r="DX70" s="450">
        <f xml:space="preserve"> Debt!DX$92</f>
        <v>-4.5935417144164024E-10</v>
      </c>
      <c r="DY70" s="450">
        <f xml:space="preserve"> Debt!DY$92</f>
        <v>-4.663210430418385E-10</v>
      </c>
      <c r="DZ70" s="450">
        <f xml:space="preserve"> Debt!DZ$92</f>
        <v>-4.7347129903514667E-10</v>
      </c>
      <c r="EA70" s="450">
        <f xml:space="preserve"> Debt!EA$92</f>
        <v>-4.8073119228701892E-10</v>
      </c>
    </row>
    <row r="71" spans="1:131" outlineLevel="1" x14ac:dyDescent="0.35">
      <c r="A71" s="176"/>
      <c r="D71" s="180"/>
      <c r="E71" s="367" t="s">
        <v>135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136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22932.422075505543</v>
      </c>
      <c r="M73" s="450">
        <f xml:space="preserve"> Equity!M$29</f>
        <v>22932.422075505543</v>
      </c>
      <c r="N73" s="450">
        <f xml:space="preserve"> Equity!N$29</f>
        <v>22932.422075505543</v>
      </c>
      <c r="O73" s="450">
        <f xml:space="preserve"> Equity!O$29</f>
        <v>22932.422075505543</v>
      </c>
      <c r="P73" s="450">
        <f xml:space="preserve"> Equity!P$29</f>
        <v>22932.422075505543</v>
      </c>
      <c r="Q73" s="450">
        <f xml:space="preserve"> Equity!Q$29</f>
        <v>22932.422075505543</v>
      </c>
      <c r="R73" s="450">
        <f xml:space="preserve"> Equity!R$29</f>
        <v>22932.422075505543</v>
      </c>
      <c r="S73" s="450">
        <f xml:space="preserve"> Equity!S$29</f>
        <v>22932.422075505543</v>
      </c>
      <c r="T73" s="450">
        <f xml:space="preserve"> Equity!T$29</f>
        <v>22932.422075505543</v>
      </c>
      <c r="U73" s="450">
        <f xml:space="preserve"> Equity!U$29</f>
        <v>22932.422075505543</v>
      </c>
      <c r="V73" s="450">
        <f xml:space="preserve"> Equity!V$29</f>
        <v>22932.422075505543</v>
      </c>
      <c r="W73" s="450">
        <f xml:space="preserve"> Equity!W$29</f>
        <v>22932.422075505543</v>
      </c>
      <c r="X73" s="450">
        <f xml:space="preserve"> Equity!X$29</f>
        <v>22932.422075505543</v>
      </c>
      <c r="Y73" s="450">
        <f xml:space="preserve"> Equity!Y$29</f>
        <v>22932.422075505543</v>
      </c>
      <c r="Z73" s="450">
        <f xml:space="preserve"> Equity!Z$29</f>
        <v>22932.422075505543</v>
      </c>
      <c r="AA73" s="450">
        <f xml:space="preserve"> Equity!AA$29</f>
        <v>22932.422075505543</v>
      </c>
      <c r="AB73" s="450">
        <f xml:space="preserve"> Equity!AB$29</f>
        <v>22932.422075505543</v>
      </c>
      <c r="AC73" s="450">
        <f xml:space="preserve"> Equity!AC$29</f>
        <v>22932.422075505543</v>
      </c>
      <c r="AD73" s="450">
        <f xml:space="preserve"> Equity!AD$29</f>
        <v>22932.422075505543</v>
      </c>
      <c r="AE73" s="450">
        <f xml:space="preserve"> Equity!AE$29</f>
        <v>22932.422075505543</v>
      </c>
      <c r="AF73" s="450">
        <f xml:space="preserve"> Equity!AF$29</f>
        <v>22932.422075505543</v>
      </c>
      <c r="AG73" s="450">
        <f xml:space="preserve"> Equity!AG$29</f>
        <v>22932.422075505543</v>
      </c>
      <c r="AH73" s="450">
        <f xml:space="preserve"> Equity!AH$29</f>
        <v>22932.422075505543</v>
      </c>
      <c r="AI73" s="450">
        <f xml:space="preserve"> Equity!AI$29</f>
        <v>22932.422075505543</v>
      </c>
      <c r="AJ73" s="450">
        <f xml:space="preserve"> Equity!AJ$29</f>
        <v>22932.422075505543</v>
      </c>
      <c r="AK73" s="450">
        <f xml:space="preserve"> Equity!AK$29</f>
        <v>22932.422075505543</v>
      </c>
      <c r="AL73" s="450">
        <f xml:space="preserve"> Equity!AL$29</f>
        <v>22932.422075505543</v>
      </c>
      <c r="AM73" s="450">
        <f xml:space="preserve"> Equity!AM$29</f>
        <v>22932.422075505543</v>
      </c>
      <c r="AN73" s="450">
        <f xml:space="preserve"> Equity!AN$29</f>
        <v>22932.422075505543</v>
      </c>
      <c r="AO73" s="450">
        <f xml:space="preserve"> Equity!AO$29</f>
        <v>22932.422075505543</v>
      </c>
      <c r="AP73" s="450">
        <f xml:space="preserve"> Equity!AP$29</f>
        <v>22932.422075505543</v>
      </c>
      <c r="AQ73" s="450">
        <f xml:space="preserve"> Equity!AQ$29</f>
        <v>22932.422075505543</v>
      </c>
      <c r="AR73" s="450">
        <f xml:space="preserve"> Equity!AR$29</f>
        <v>22932.422075505543</v>
      </c>
      <c r="AS73" s="450">
        <f xml:space="preserve"> Equity!AS$29</f>
        <v>22932.422075505543</v>
      </c>
      <c r="AT73" s="450">
        <f xml:space="preserve"> Equity!AT$29</f>
        <v>22932.422075505543</v>
      </c>
      <c r="AU73" s="450">
        <f xml:space="preserve"> Equity!AU$29</f>
        <v>22932.422075505543</v>
      </c>
      <c r="AV73" s="450">
        <f xml:space="preserve"> Equity!AV$29</f>
        <v>22932.422075505543</v>
      </c>
      <c r="AW73" s="450">
        <f xml:space="preserve"> Equity!AW$29</f>
        <v>22932.422075505543</v>
      </c>
      <c r="AX73" s="450">
        <f xml:space="preserve"> Equity!AX$29</f>
        <v>22932.422075505543</v>
      </c>
      <c r="AY73" s="450">
        <f xml:space="preserve"> Equity!AY$29</f>
        <v>22932.422075505543</v>
      </c>
      <c r="AZ73" s="450">
        <f xml:space="preserve"> Equity!AZ$29</f>
        <v>22932.422075505543</v>
      </c>
      <c r="BA73" s="450">
        <f xml:space="preserve"> Equity!BA$29</f>
        <v>22932.422075505543</v>
      </c>
      <c r="BB73" s="450">
        <f xml:space="preserve"> Equity!BB$29</f>
        <v>22932.422075505543</v>
      </c>
      <c r="BC73" s="450">
        <f xml:space="preserve"> Equity!BC$29</f>
        <v>22932.422075505543</v>
      </c>
      <c r="BD73" s="450">
        <f xml:space="preserve"> Equity!BD$29</f>
        <v>22932.422075505543</v>
      </c>
      <c r="BE73" s="450">
        <f xml:space="preserve"> Equity!BE$29</f>
        <v>22932.422075505543</v>
      </c>
      <c r="BF73" s="450">
        <f xml:space="preserve"> Equity!BF$29</f>
        <v>22932.422075505543</v>
      </c>
      <c r="BG73" s="450">
        <f xml:space="preserve"> Equity!BG$29</f>
        <v>22932.422075505543</v>
      </c>
      <c r="BH73" s="450">
        <f xml:space="preserve"> Equity!BH$29</f>
        <v>22932.422075505543</v>
      </c>
      <c r="BI73" s="450">
        <f xml:space="preserve"> Equity!BI$29</f>
        <v>22932.422075505543</v>
      </c>
      <c r="BJ73" s="450">
        <f xml:space="preserve"> Equity!BJ$29</f>
        <v>22932.422075505543</v>
      </c>
      <c r="BK73" s="450">
        <f xml:space="preserve"> Equity!BK$29</f>
        <v>22932.422075505543</v>
      </c>
      <c r="BL73" s="450">
        <f xml:space="preserve"> Equity!BL$29</f>
        <v>22932.422075505543</v>
      </c>
      <c r="BM73" s="450">
        <f xml:space="preserve"> Equity!BM$29</f>
        <v>22932.422075505543</v>
      </c>
      <c r="BN73" s="450">
        <f xml:space="preserve"> Equity!BN$29</f>
        <v>22932.422075505543</v>
      </c>
      <c r="BO73" s="450">
        <f xml:space="preserve"> Equity!BO$29</f>
        <v>22932.422075505543</v>
      </c>
      <c r="BP73" s="450">
        <f xml:space="preserve"> Equity!BP$29</f>
        <v>22932.422075505543</v>
      </c>
      <c r="BQ73" s="450">
        <f xml:space="preserve"> Equity!BQ$29</f>
        <v>22932.422075505543</v>
      </c>
      <c r="BR73" s="450">
        <f xml:space="preserve"> Equity!BR$29</f>
        <v>22932.422075505543</v>
      </c>
      <c r="BS73" s="450">
        <f xml:space="preserve"> Equity!BS$29</f>
        <v>22932.422075505543</v>
      </c>
      <c r="BT73" s="450">
        <f xml:space="preserve"> Equity!BT$29</f>
        <v>22932.422075505543</v>
      </c>
      <c r="BU73" s="450">
        <f xml:space="preserve"> Equity!BU$29</f>
        <v>22932.422075505543</v>
      </c>
      <c r="BV73" s="450">
        <f xml:space="preserve"> Equity!BV$29</f>
        <v>22932.422075505543</v>
      </c>
      <c r="BW73" s="450">
        <f xml:space="preserve"> Equity!BW$29</f>
        <v>22932.422075505543</v>
      </c>
      <c r="BX73" s="450">
        <f xml:space="preserve"> Equity!BX$29</f>
        <v>22932.422075505543</v>
      </c>
      <c r="BY73" s="450">
        <f xml:space="preserve"> Equity!BY$29</f>
        <v>22932.422075505543</v>
      </c>
      <c r="BZ73" s="450">
        <f xml:space="preserve"> Equity!BZ$29</f>
        <v>22932.422075505543</v>
      </c>
      <c r="CA73" s="450">
        <f xml:space="preserve"> Equity!CA$29</f>
        <v>22932.422075505543</v>
      </c>
      <c r="CB73" s="450">
        <f xml:space="preserve"> Equity!CB$29</f>
        <v>22932.422075505543</v>
      </c>
      <c r="CC73" s="450">
        <f xml:space="preserve"> Equity!CC$29</f>
        <v>22932.422075505543</v>
      </c>
      <c r="CD73" s="450">
        <f xml:space="preserve"> Equity!CD$29</f>
        <v>22932.422075505543</v>
      </c>
      <c r="CE73" s="450">
        <f xml:space="preserve"> Equity!CE$29</f>
        <v>22932.422075505543</v>
      </c>
      <c r="CF73" s="450">
        <f xml:space="preserve"> Equity!CF$29</f>
        <v>22932.422075505543</v>
      </c>
      <c r="CG73" s="450">
        <f xml:space="preserve"> Equity!CG$29</f>
        <v>22932.422075505543</v>
      </c>
      <c r="CH73" s="450">
        <f xml:space="preserve"> Equity!CH$29</f>
        <v>22932.422075505543</v>
      </c>
      <c r="CI73" s="450">
        <f xml:space="preserve"> Equity!CI$29</f>
        <v>22932.422075505543</v>
      </c>
      <c r="CJ73" s="450">
        <f xml:space="preserve"> Equity!CJ$29</f>
        <v>22932.422075505543</v>
      </c>
      <c r="CK73" s="450">
        <f xml:space="preserve"> Equity!CK$29</f>
        <v>22932.422075505543</v>
      </c>
      <c r="CL73" s="450">
        <f xml:space="preserve"> Equity!CL$29</f>
        <v>22932.422075505543</v>
      </c>
      <c r="CM73" s="450">
        <f xml:space="preserve"> Equity!CM$29</f>
        <v>22932.422075505543</v>
      </c>
      <c r="CN73" s="450">
        <f xml:space="preserve"> Equity!CN$29</f>
        <v>22932.422075505543</v>
      </c>
      <c r="CO73" s="450">
        <f xml:space="preserve"> Equity!CO$29</f>
        <v>22932.422075505543</v>
      </c>
      <c r="CP73" s="450">
        <f xml:space="preserve"> Equity!CP$29</f>
        <v>22932.422075505543</v>
      </c>
      <c r="CQ73" s="450">
        <f xml:space="preserve"> Equity!CQ$29</f>
        <v>22932.422075505543</v>
      </c>
      <c r="CR73" s="450">
        <f xml:space="preserve"> Equity!CR$29</f>
        <v>22932.422075505543</v>
      </c>
      <c r="CS73" s="450">
        <f xml:space="preserve"> Equity!CS$29</f>
        <v>22932.422075505543</v>
      </c>
      <c r="CT73" s="450">
        <f xml:space="preserve"> Equity!CT$29</f>
        <v>22932.422075505543</v>
      </c>
      <c r="CU73" s="450">
        <f xml:space="preserve"> Equity!CU$29</f>
        <v>22932.422075505543</v>
      </c>
      <c r="CV73" s="450">
        <f xml:space="preserve"> Equity!CV$29</f>
        <v>22932.422075505543</v>
      </c>
      <c r="CW73" s="450">
        <f xml:space="preserve"> Equity!CW$29</f>
        <v>22932.422075505543</v>
      </c>
      <c r="CX73" s="450">
        <f xml:space="preserve"> Equity!CX$29</f>
        <v>22932.422075505543</v>
      </c>
      <c r="CY73" s="450">
        <f xml:space="preserve"> Equity!CY$29</f>
        <v>22932.422075505543</v>
      </c>
      <c r="CZ73" s="450">
        <f xml:space="preserve"> Equity!CZ$29</f>
        <v>22932.422075505543</v>
      </c>
      <c r="DA73" s="450">
        <f xml:space="preserve"> Equity!DA$29</f>
        <v>22932.422075505543</v>
      </c>
      <c r="DB73" s="450">
        <f xml:space="preserve"> Equity!DB$29</f>
        <v>22932.422075505543</v>
      </c>
      <c r="DC73" s="450">
        <f xml:space="preserve"> Equity!DC$29</f>
        <v>22932.422075505543</v>
      </c>
      <c r="DD73" s="450">
        <f xml:space="preserve"> Equity!DD$29</f>
        <v>22932.422075505543</v>
      </c>
      <c r="DE73" s="450">
        <f xml:space="preserve"> Equity!DE$29</f>
        <v>22932.422075505543</v>
      </c>
      <c r="DF73" s="450">
        <f xml:space="preserve"> Equity!DF$29</f>
        <v>22932.422075505543</v>
      </c>
      <c r="DG73" s="450">
        <f xml:space="preserve"> Equity!DG$29</f>
        <v>22932.422075505543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1909.5441016757391</v>
      </c>
      <c r="N74" s="450">
        <f xml:space="preserve"> Equity!N$41</f>
        <v>3853.1647350776657</v>
      </c>
      <c r="O74" s="450">
        <f xml:space="preserve"> Equity!O$41</f>
        <v>3077.9950869804779</v>
      </c>
      <c r="P74" s="450">
        <f xml:space="preserve"> Equity!P$41</f>
        <v>2591.4663274127774</v>
      </c>
      <c r="Q74" s="450">
        <f xml:space="preserve"> Equity!Q$41</f>
        <v>4403.7583137087768</v>
      </c>
      <c r="R74" s="450">
        <f xml:space="preserve"> Equity!R$41</f>
        <v>6419.386554700468</v>
      </c>
      <c r="S74" s="450">
        <f xml:space="preserve"> Equity!S$41</f>
        <v>5731.0347715080952</v>
      </c>
      <c r="T74" s="450">
        <f xml:space="preserve"> Equity!T$41</f>
        <v>5329.0825801772453</v>
      </c>
      <c r="U74" s="450">
        <f xml:space="preserve"> Equity!U$41</f>
        <v>7216.8746654302486</v>
      </c>
      <c r="V74" s="450">
        <f xml:space="preserve"> Equity!V$41</f>
        <v>9309.3910527962998</v>
      </c>
      <c r="W74" s="450">
        <f xml:space="preserve"> Equity!W$41</f>
        <v>8712.7434170553061</v>
      </c>
      <c r="X74" s="450">
        <f xml:space="preserve"> Equity!X$41</f>
        <v>8388.8478220263096</v>
      </c>
      <c r="Y74" s="450">
        <f xml:space="preserve"> Equity!Y$41</f>
        <v>10358.830512970095</v>
      </c>
      <c r="Z74" s="450">
        <f xml:space="preserve"> Equity!Z$41</f>
        <v>12533.265053287454</v>
      </c>
      <c r="AA74" s="450">
        <f xml:space="preserve"> Equity!AA$41</f>
        <v>12033.359932749489</v>
      </c>
      <c r="AB74" s="450">
        <f xml:space="preserve"> Equity!AB$41</f>
        <v>11815.283756149136</v>
      </c>
      <c r="AC74" s="450">
        <f xml:space="preserve"> Equity!AC$41</f>
        <v>13869.358467376813</v>
      </c>
      <c r="AD74" s="450">
        <f xml:space="preserve"> Equity!AD$41</f>
        <v>16131.347450573965</v>
      </c>
      <c r="AE74" s="450">
        <f xml:space="preserve"> Equity!AE$41</f>
        <v>15733.839116274414</v>
      </c>
      <c r="AF74" s="450">
        <f xml:space="preserve"> Equity!AF$41</f>
        <v>15615.824985822839</v>
      </c>
      <c r="AG74" s="450">
        <f xml:space="preserve"> Equity!AG$41</f>
        <v>17761.464348993086</v>
      </c>
      <c r="AH74" s="450">
        <f xml:space="preserve"> Equity!AH$41</f>
        <v>20116.840491568637</v>
      </c>
      <c r="AI74" s="450">
        <f xml:space="preserve"> Equity!AI$41</f>
        <v>19827.582974591282</v>
      </c>
      <c r="AJ74" s="450">
        <f xml:space="preserve"> Equity!AJ$41</f>
        <v>19815.449103304716</v>
      </c>
      <c r="AK74" s="450">
        <f xml:space="preserve"> Equity!AK$41</f>
        <v>22058.681093804498</v>
      </c>
      <c r="AL74" s="450">
        <f xml:space="preserve"> Equity!AL$41</f>
        <v>24483.870006912599</v>
      </c>
      <c r="AM74" s="450">
        <f xml:space="preserve"> Equity!AM$41</f>
        <v>24291.378003879421</v>
      </c>
      <c r="AN74" s="450">
        <f xml:space="preserve"> Equity!AN$41</f>
        <v>24356.193252843008</v>
      </c>
      <c r="AO74" s="450">
        <f xml:space="preserve"> Equity!AO$41</f>
        <v>26360.753231863604</v>
      </c>
      <c r="AP74" s="450">
        <f xml:space="preserve"> Equity!AP$41</f>
        <v>28509.114144257408</v>
      </c>
      <c r="AQ74" s="450">
        <f xml:space="preserve"> Equity!AQ$41</f>
        <v>28384.124189016682</v>
      </c>
      <c r="AR74" s="450">
        <f xml:space="preserve"> Equity!AR$41</f>
        <v>28520.490057597031</v>
      </c>
      <c r="AS74" s="450">
        <f xml:space="preserve"> Equity!AS$41</f>
        <v>30583.1712326263</v>
      </c>
      <c r="AT74" s="450">
        <f xml:space="preserve"> Equity!AT$41</f>
        <v>32793.942300040821</v>
      </c>
      <c r="AU74" s="450">
        <f xml:space="preserve"> Equity!AU$41</f>
        <v>32744.775058843854</v>
      </c>
      <c r="AV74" s="450">
        <f xml:space="preserve"> Equity!AV$41</f>
        <v>32955.319571686116</v>
      </c>
      <c r="AW74" s="450">
        <f xml:space="preserve"> Equity!AW$41</f>
        <v>35085.83966991827</v>
      </c>
      <c r="AX74" s="450">
        <f xml:space="preserve"> Equity!AX$41</f>
        <v>37366.939346217558</v>
      </c>
      <c r="AY74" s="450">
        <f xml:space="preserve"> Equity!AY$41</f>
        <v>37401.339814067353</v>
      </c>
      <c r="AZ74" s="450">
        <f xml:space="preserve"> Equity!AZ$41</f>
        <v>37693.626312881657</v>
      </c>
      <c r="BA74" s="450">
        <f xml:space="preserve"> Equity!BA$41</f>
        <v>37547.292783004697</v>
      </c>
      <c r="BB74" s="450">
        <f xml:space="preserve"> Equity!BB$41</f>
        <v>36677.155085624356</v>
      </c>
      <c r="BC74" s="450">
        <f xml:space="preserve"> Equity!BC$41</f>
        <v>34673.976467494831</v>
      </c>
      <c r="BD74" s="450">
        <f xml:space="preserve"> Equity!BD$41</f>
        <v>33679.874200058039</v>
      </c>
      <c r="BE74" s="450">
        <f xml:space="preserve"> Equity!BE$41</f>
        <v>33536.120038713307</v>
      </c>
      <c r="BF74" s="450">
        <f xml:space="preserve"> Equity!BF$41</f>
        <v>32665.358836132578</v>
      </c>
      <c r="BG74" s="450">
        <f xml:space="preserve"> Equity!BG$41</f>
        <v>30667.152214387112</v>
      </c>
      <c r="BH74" s="450">
        <f xml:space="preserve"> Equity!BH$41</f>
        <v>29679.685982296149</v>
      </c>
      <c r="BI74" s="450">
        <f xml:space="preserve"> Equity!BI$41</f>
        <v>29524.926087083186</v>
      </c>
      <c r="BJ74" s="450">
        <f xml:space="preserve"> Equity!BJ$41</f>
        <v>28653.54493623383</v>
      </c>
      <c r="BK74" s="450">
        <f xml:space="preserve"> Equity!BK$41</f>
        <v>26660.285192880929</v>
      </c>
      <c r="BL74" s="450">
        <f xml:space="preserve"> Equity!BL$41</f>
        <v>25672.650439296733</v>
      </c>
      <c r="BM74" s="450">
        <f xml:space="preserve"> Equity!BM$41</f>
        <v>25513.709486203454</v>
      </c>
      <c r="BN74" s="450">
        <f xml:space="preserve"> Equity!BN$41</f>
        <v>24641.711935487823</v>
      </c>
      <c r="BO74" s="450">
        <f xml:space="preserve"> Equity!BO$41</f>
        <v>22653.374069809859</v>
      </c>
      <c r="BP74" s="450">
        <f xml:space="preserve"> Equity!BP$41</f>
        <v>21665.569493881223</v>
      </c>
      <c r="BQ74" s="450">
        <f xml:space="preserve"> Equity!BQ$41</f>
        <v>21502.46877015561</v>
      </c>
      <c r="BR74" s="450">
        <f xml:space="preserve"> Equity!BR$41</f>
        <v>20629.858359673817</v>
      </c>
      <c r="BS74" s="450">
        <f xml:space="preserve"> Equity!BS$41</f>
        <v>18646.417487488587</v>
      </c>
      <c r="BT74" s="450">
        <f xml:space="preserve"> Equity!BT$41</f>
        <v>17651.948742638426</v>
      </c>
      <c r="BU74" s="450">
        <f xml:space="preserve"> Equity!BU$41</f>
        <v>17491.202448504686</v>
      </c>
      <c r="BV74" s="450">
        <f xml:space="preserve"> Equity!BV$41</f>
        <v>16617.982710284345</v>
      </c>
      <c r="BW74" s="450">
        <f xml:space="preserve"> Equity!BW$41</f>
        <v>14639.414063207196</v>
      </c>
      <c r="BX74" s="450">
        <f xml:space="preserve"> Equity!BX$41</f>
        <v>13651.265792808113</v>
      </c>
      <c r="BY74" s="450">
        <f xml:space="preserve"> Equity!BY$41</f>
        <v>13479.90900578022</v>
      </c>
      <c r="BZ74" s="450">
        <f xml:space="preserve"> Equity!BZ$41</f>
        <v>12606.083464008827</v>
      </c>
      <c r="CA74" s="450">
        <f xml:space="preserve"> Equity!CA$41</f>
        <v>10632.362388715257</v>
      </c>
      <c r="CB74" s="450">
        <f xml:space="preserve"> Equity!CB$41</f>
        <v>9644.0401708461832</v>
      </c>
      <c r="CC74" s="450">
        <f xml:space="preserve"> Equity!CC$41</f>
        <v>9468.5869009469243</v>
      </c>
      <c r="CD74" s="450">
        <f xml:space="preserve"> Equity!CD$41</f>
        <v>8594.1590722069868</v>
      </c>
      <c r="CE74" s="450">
        <f xml:space="preserve"> Equity!CE$41</f>
        <v>6625.2610296956573</v>
      </c>
      <c r="CF74" s="450">
        <f xml:space="preserve"> Equity!CF$41</f>
        <v>5636.7634127889596</v>
      </c>
      <c r="CG74" s="450">
        <f xml:space="preserve"> Equity!CG$41</f>
        <v>5457.2345668648031</v>
      </c>
      <c r="CH74" s="450">
        <f xml:space="preserve"> Equity!CH$41</f>
        <v>4582.2079603717257</v>
      </c>
      <c r="CI74" s="450">
        <f xml:space="preserve"> Equity!CI$41</f>
        <v>2618.1085252278367</v>
      </c>
      <c r="CJ74" s="450">
        <f xml:space="preserve"> Equity!CJ$41</f>
        <v>1623.2597754608316</v>
      </c>
      <c r="CK74" s="450">
        <f xml:space="preserve"> Equity!CK$41</f>
        <v>1445.8504097384989</v>
      </c>
      <c r="CL74" s="450">
        <f xml:space="preserve"> Equity!CL$41</f>
        <v>570.22852758133195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411.03325441086713</v>
      </c>
      <c r="DI74" s="450">
        <f xml:space="preserve"> Equity!DI$41</f>
        <v>3.7755398807348683E-10</v>
      </c>
      <c r="DJ74" s="450">
        <f xml:space="preserve"> Equity!DJ$41</f>
        <v>3.8316921825998031E-10</v>
      </c>
      <c r="DK74" s="450">
        <f xml:space="preserve"> Equity!DK$41</f>
        <v>3.8887054864266666E-10</v>
      </c>
      <c r="DL74" s="450">
        <f xml:space="preserve"> Equity!DL$41</f>
        <v>3.9453345701625229E-10</v>
      </c>
      <c r="DM74" s="450">
        <f xml:space="preserve"> Equity!DM$41</f>
        <v>4.0034517403765495E-10</v>
      </c>
      <c r="DN74" s="450">
        <f xml:space="preserve"> Equity!DN$41</f>
        <v>4.06309869075599E-10</v>
      </c>
      <c r="DO74" s="450">
        <f xml:space="preserve"> Equity!DO$41</f>
        <v>4.1236602277079154E-10</v>
      </c>
      <c r="DP74" s="450">
        <f xml:space="preserve"> Equity!DP$41</f>
        <v>4.184482003728047E-10</v>
      </c>
      <c r="DQ74" s="450">
        <f xml:space="preserve"> Equity!DQ$41</f>
        <v>4.2462262433511505E-10</v>
      </c>
      <c r="DR74" s="450">
        <f xml:space="preserve"> Equity!DR$41</f>
        <v>4.3095957361095349E-10</v>
      </c>
      <c r="DS74" s="450">
        <f xml:space="preserve"> Equity!DS$41</f>
        <v>4.3739368944235477E-10</v>
      </c>
      <c r="DT74" s="450">
        <f xml:space="preserve"> Equity!DT$41</f>
        <v>4.4378444492793576E-10</v>
      </c>
      <c r="DU74" s="450">
        <f xml:space="preserve"> Equity!DU$41</f>
        <v>4.5034313526599892E-10</v>
      </c>
      <c r="DV74" s="450">
        <f xml:space="preserve"> Equity!DV$41</f>
        <v>4.5707446570944426E-10</v>
      </c>
      <c r="DW74" s="450">
        <f xml:space="preserve"> Equity!DW$41</f>
        <v>4.6390900988635576E-10</v>
      </c>
      <c r="DX74" s="450">
        <f xml:space="preserve"> Equity!DX$41</f>
        <v>4.7069749517859672E-10</v>
      </c>
      <c r="DY74" s="450">
        <f xml:space="preserve"> Equity!DY$41</f>
        <v>4.7766436677879492E-10</v>
      </c>
      <c r="DZ74" s="450">
        <f xml:space="preserve"> Equity!DZ$41</f>
        <v>4.848146227721031E-10</v>
      </c>
      <c r="EA74" s="450">
        <f xml:space="preserve"> Equity!EA$41</f>
        <v>4.9207451602397535E-10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99850.380434782608</v>
      </c>
      <c r="O75" s="179">
        <f t="shared" si="50"/>
        <v>97796.69157608696</v>
      </c>
      <c r="P75" s="179">
        <f t="shared" si="50"/>
        <v>96814.395833333358</v>
      </c>
      <c r="Q75" s="179">
        <f t="shared" si="50"/>
        <v>96706.289978678062</v>
      </c>
      <c r="R75" s="179">
        <f t="shared" si="50"/>
        <v>95841.174561972774</v>
      </c>
      <c r="S75" s="179">
        <f t="shared" si="50"/>
        <v>93792.727936404961</v>
      </c>
      <c r="T75" s="179">
        <f t="shared" si="50"/>
        <v>92810.344112769511</v>
      </c>
      <c r="U75" s="179">
        <f t="shared" si="50"/>
        <v>92697.800973809019</v>
      </c>
      <c r="V75" s="179">
        <f t="shared" si="50"/>
        <v>91832.014489525143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88689.354202795032</v>
      </c>
      <c r="Z75" s="179">
        <f t="shared" si="50"/>
        <v>87822.899989577258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79804.806801393293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75795.827663077886</v>
      </c>
      <c r="AM75" s="179">
        <f t="shared" si="50"/>
        <v>73773.203577158551</v>
      </c>
      <c r="AN75" s="179">
        <f t="shared" si="50"/>
        <v>72781.700319764685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64639.548793906593</v>
      </c>
      <c r="AX75" s="179">
        <f t="shared" si="51"/>
        <v>63769.157394215421</v>
      </c>
      <c r="AY75" s="179">
        <f t="shared" si="51"/>
        <v>61761.720544731645</v>
      </c>
      <c r="AZ75" s="179">
        <f t="shared" si="51"/>
        <v>60778.647667947902</v>
      </c>
      <c r="BA75" s="179">
        <f t="shared" si="51"/>
        <v>60631.391834732938</v>
      </c>
      <c r="BB75" s="179">
        <f t="shared" si="51"/>
        <v>59760.355616134751</v>
      </c>
      <c r="BC75" s="179">
        <f t="shared" si="51"/>
        <v>57757.930890280244</v>
      </c>
      <c r="BD75" s="179">
        <f t="shared" si="51"/>
        <v>56766.25980116245</v>
      </c>
      <c r="BE75" s="179">
        <f t="shared" si="51"/>
        <v>56623.275457445714</v>
      </c>
      <c r="BF75" s="179">
        <f t="shared" si="51"/>
        <v>55751.597627994779</v>
      </c>
      <c r="BG75" s="179">
        <f t="shared" si="51"/>
        <v>53754.160089831094</v>
      </c>
      <c r="BH75" s="179">
        <f t="shared" si="51"/>
        <v>52770.91920293845</v>
      </c>
      <c r="BI75" s="179">
        <f t="shared" si="51"/>
        <v>52615.199460144984</v>
      </c>
      <c r="BJ75" s="179">
        <f t="shared" si="51"/>
        <v>51742.883211935099</v>
      </c>
      <c r="BK75" s="179">
        <f t="shared" si="51"/>
        <v>49750.40804958318</v>
      </c>
      <c r="BL75" s="179">
        <f t="shared" si="51"/>
        <v>48767.083784018367</v>
      </c>
      <c r="BM75" s="179">
        <f t="shared" si="51"/>
        <v>48607.163641935316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44763.267446784441</v>
      </c>
      <c r="BQ75" s="179">
        <f t="shared" si="51"/>
        <v>44599.167802920711</v>
      </c>
      <c r="BR75" s="179">
        <f t="shared" si="51"/>
        <v>43725.584230029053</v>
      </c>
      <c r="BS75" s="179">
        <f t="shared" si="51"/>
        <v>41742.959876818073</v>
      </c>
      <c r="BT75" s="179">
        <f t="shared" si="51"/>
        <v>40751.124271068824</v>
      </c>
      <c r="BU75" s="179">
        <f t="shared" si="51"/>
        <v>40591.211744199711</v>
      </c>
      <c r="BV75" s="179">
        <f t="shared" ref="BV75:DA75" si="52" xml:space="preserve"> SUM(BV69:BV74)</f>
        <v>39716.999233859759</v>
      </c>
      <c r="BW75" s="179">
        <f t="shared" si="52"/>
        <v>37739.263559022955</v>
      </c>
      <c r="BX75" s="179">
        <f t="shared" si="52"/>
        <v>36755.691638112359</v>
      </c>
      <c r="BY75" s="179">
        <f t="shared" si="52"/>
        <v>36583.295267860405</v>
      </c>
      <c r="BZ75" s="179">
        <f t="shared" si="52"/>
        <v>35708.456949114188</v>
      </c>
      <c r="CA75" s="179">
        <f t="shared" si="52"/>
        <v>33735.585630868612</v>
      </c>
      <c r="CB75" s="179">
        <f t="shared" si="52"/>
        <v>32751.931978221248</v>
      </c>
      <c r="CC75" s="179">
        <f t="shared" si="52"/>
        <v>32575.418176975523</v>
      </c>
      <c r="CD75" s="179">
        <f t="shared" si="52"/>
        <v>31699.957163297695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28567.580275597538</v>
      </c>
      <c r="CH75" s="179">
        <f t="shared" si="52"/>
        <v>27691.499664972835</v>
      </c>
      <c r="CI75" s="179">
        <f t="shared" si="52"/>
        <v>25728.28457797442</v>
      </c>
      <c r="CJ75" s="179">
        <f t="shared" si="52"/>
        <v>24736.287705204912</v>
      </c>
      <c r="CK75" s="179">
        <f t="shared" si="52"/>
        <v>24559.781368753767</v>
      </c>
      <c r="CL75" s="179">
        <f t="shared" si="52"/>
        <v>23683.084243754063</v>
      </c>
      <c r="CM75" s="179">
        <f t="shared" si="52"/>
        <v>23113.757884376068</v>
      </c>
      <c r="CN75" s="179">
        <f t="shared" si="52"/>
        <v>23118.714396485197</v>
      </c>
      <c r="CO75" s="179">
        <f t="shared" si="52"/>
        <v>23117.588453885866</v>
      </c>
      <c r="CP75" s="179">
        <f t="shared" si="52"/>
        <v>23116.491544361757</v>
      </c>
      <c r="CQ75" s="179">
        <f t="shared" si="52"/>
        <v>23117.411891706037</v>
      </c>
      <c r="CR75" s="179">
        <f t="shared" si="52"/>
        <v>23122.468280015521</v>
      </c>
      <c r="CS75" s="179">
        <f t="shared" si="52"/>
        <v>23121.319649109137</v>
      </c>
      <c r="CT75" s="179">
        <f t="shared" si="52"/>
        <v>23120.200636308979</v>
      </c>
      <c r="CU75" s="179">
        <f t="shared" si="52"/>
        <v>23121.139529112992</v>
      </c>
      <c r="CV75" s="179">
        <f t="shared" si="52"/>
        <v>23126.297806178267</v>
      </c>
      <c r="CW75" s="179">
        <f t="shared" si="52"/>
        <v>23125.126029784082</v>
      </c>
      <c r="CX75" s="179">
        <f t="shared" si="52"/>
        <v>23123.984468315797</v>
      </c>
      <c r="CY75" s="179">
        <f t="shared" si="52"/>
        <v>23124.942280279844</v>
      </c>
      <c r="CZ75" s="179">
        <f t="shared" si="52"/>
        <v>23128.031065982817</v>
      </c>
      <c r="DA75" s="179">
        <f t="shared" si="52"/>
        <v>23129.0091109352</v>
      </c>
      <c r="DB75" s="179">
        <f t="shared" ref="DB75:EA75" si="53" xml:space="preserve"> SUM(DB69:DB74)</f>
        <v>23127.844546431832</v>
      </c>
      <c r="DC75" s="179">
        <f t="shared" si="53"/>
        <v>23128.821658786459</v>
      </c>
      <c r="DD75" s="179">
        <f t="shared" si="53"/>
        <v>23134.189914062808</v>
      </c>
      <c r="DE75" s="179">
        <f t="shared" si="53"/>
        <v>23132.970438115477</v>
      </c>
      <c r="DF75" s="179">
        <f t="shared" si="53"/>
        <v>23131.782407054357</v>
      </c>
      <c r="DG75" s="179">
        <f t="shared" si="53"/>
        <v>23132.779208712098</v>
      </c>
      <c r="DH75" s="179">
        <f t="shared" si="53"/>
        <v>616.86681592507239</v>
      </c>
      <c r="DI75" s="179">
        <f t="shared" si="53"/>
        <v>1.1343323736956529E-11</v>
      </c>
      <c r="DJ75" s="179">
        <f t="shared" si="53"/>
        <v>1.1343323736956529E-11</v>
      </c>
      <c r="DK75" s="179">
        <f t="shared" si="53"/>
        <v>1.1343323736956529E-11</v>
      </c>
      <c r="DL75" s="179">
        <f t="shared" si="53"/>
        <v>1.1343323736956529E-11</v>
      </c>
      <c r="DM75" s="179">
        <f t="shared" si="53"/>
        <v>1.1343323736956529E-11</v>
      </c>
      <c r="DN75" s="179">
        <f t="shared" si="53"/>
        <v>1.1343323736956529E-11</v>
      </c>
      <c r="DO75" s="179">
        <f t="shared" si="53"/>
        <v>1.1343323736956529E-11</v>
      </c>
      <c r="DP75" s="179">
        <f t="shared" si="53"/>
        <v>1.1343323736956529E-11</v>
      </c>
      <c r="DQ75" s="179">
        <f t="shared" si="53"/>
        <v>1.1343323736956529E-11</v>
      </c>
      <c r="DR75" s="179">
        <f t="shared" si="53"/>
        <v>1.1343323736956529E-11</v>
      </c>
      <c r="DS75" s="179">
        <f t="shared" si="53"/>
        <v>1.1343323736956529E-11</v>
      </c>
      <c r="DT75" s="179">
        <f t="shared" si="53"/>
        <v>1.1343323736956529E-11</v>
      </c>
      <c r="DU75" s="179">
        <f t="shared" si="53"/>
        <v>1.1343323736956529E-11</v>
      </c>
      <c r="DV75" s="179">
        <f t="shared" si="53"/>
        <v>1.1343323736956529E-11</v>
      </c>
      <c r="DW75" s="179">
        <f t="shared" si="53"/>
        <v>1.1343323736956529E-11</v>
      </c>
      <c r="DX75" s="179">
        <f t="shared" si="53"/>
        <v>1.1343323736956477E-11</v>
      </c>
      <c r="DY75" s="179">
        <f t="shared" si="53"/>
        <v>1.1343323736956426E-11</v>
      </c>
      <c r="DZ75" s="179">
        <f t="shared" si="53"/>
        <v>1.1343323736956426E-11</v>
      </c>
      <c r="EA75" s="179">
        <f t="shared" si="53"/>
        <v>1.1343323736956426E-11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23113.757884376057</v>
      </c>
      <c r="CN80" s="207">
        <f t="shared" si="55"/>
        <v>23118.714396485186</v>
      </c>
      <c r="CO80" s="207">
        <f t="shared" si="55"/>
        <v>23117.588453885852</v>
      </c>
      <c r="CP80" s="207">
        <f t="shared" si="55"/>
        <v>23116.491544361746</v>
      </c>
      <c r="CQ80" s="207">
        <f t="shared" si="55"/>
        <v>23117.411891706026</v>
      </c>
      <c r="CR80" s="207">
        <f t="shared" si="55"/>
        <v>23122.468280015506</v>
      </c>
      <c r="CS80" s="207">
        <f t="shared" si="55"/>
        <v>23121.319649109122</v>
      </c>
      <c r="CT80" s="207">
        <f t="shared" si="55"/>
        <v>23120.200636308968</v>
      </c>
      <c r="CU80" s="207">
        <f t="shared" si="55"/>
        <v>23121.139529112981</v>
      </c>
      <c r="CV80" s="207">
        <f t="shared" si="55"/>
        <v>23126.297806178256</v>
      </c>
      <c r="CW80" s="207">
        <f t="shared" si="55"/>
        <v>23125.126029784074</v>
      </c>
      <c r="CX80" s="207">
        <f t="shared" si="55"/>
        <v>23123.984468315786</v>
      </c>
      <c r="CY80" s="207">
        <f t="shared" si="55"/>
        <v>23124.942280279836</v>
      </c>
      <c r="CZ80" s="207">
        <f t="shared" si="55"/>
        <v>23128.031065982806</v>
      </c>
      <c r="DA80" s="207">
        <f t="shared" si="55"/>
        <v>23129.009110935189</v>
      </c>
      <c r="DB80" s="207">
        <f t="shared" si="55"/>
        <v>23127.844546431821</v>
      </c>
      <c r="DC80" s="207">
        <f t="shared" si="55"/>
        <v>23128.821658786452</v>
      </c>
      <c r="DD80" s="207">
        <f t="shared" si="55"/>
        <v>23134.189914062801</v>
      </c>
      <c r="DE80" s="207">
        <f t="shared" si="55"/>
        <v>23132.97043811547</v>
      </c>
      <c r="DF80" s="207">
        <f t="shared" si="55"/>
        <v>23131.78240705435</v>
      </c>
      <c r="DG80" s="207">
        <f t="shared" si="55"/>
        <v>23132.779208712087</v>
      </c>
      <c r="DH80" s="207">
        <f t="shared" si="55"/>
        <v>616.86681592506102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99850.380434782608</v>
      </c>
      <c r="O81" s="207">
        <f t="shared" si="57"/>
        <v>97796.69157608696</v>
      </c>
      <c r="P81" s="207">
        <f t="shared" si="57"/>
        <v>96814.395833333358</v>
      </c>
      <c r="Q81" s="207">
        <f t="shared" si="57"/>
        <v>96706.289978678062</v>
      </c>
      <c r="R81" s="207">
        <f t="shared" si="57"/>
        <v>95841.174561972774</v>
      </c>
      <c r="S81" s="207">
        <f t="shared" si="57"/>
        <v>93792.727936404961</v>
      </c>
      <c r="T81" s="207">
        <f t="shared" si="57"/>
        <v>92810.344112769511</v>
      </c>
      <c r="U81" s="207">
        <f t="shared" si="57"/>
        <v>92697.800973809019</v>
      </c>
      <c r="V81" s="207">
        <f t="shared" si="57"/>
        <v>91832.014489525143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88689.354202795032</v>
      </c>
      <c r="Z81" s="207">
        <f t="shared" si="57"/>
        <v>87822.899989577258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79804.806801393293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75795.827663077886</v>
      </c>
      <c r="AM81" s="207">
        <f t="shared" si="57"/>
        <v>73773.203577158551</v>
      </c>
      <c r="AN81" s="207">
        <f t="shared" si="57"/>
        <v>72781.700319764685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64639.548793906593</v>
      </c>
      <c r="AX81" s="207">
        <f t="shared" si="58"/>
        <v>63769.157394215421</v>
      </c>
      <c r="AY81" s="207">
        <f t="shared" si="58"/>
        <v>61761.720544731645</v>
      </c>
      <c r="AZ81" s="207">
        <f t="shared" si="58"/>
        <v>60778.647667947902</v>
      </c>
      <c r="BA81" s="207">
        <f t="shared" si="58"/>
        <v>60631.391834732938</v>
      </c>
      <c r="BB81" s="207">
        <f t="shared" si="58"/>
        <v>59760.355616134751</v>
      </c>
      <c r="BC81" s="207">
        <f t="shared" si="58"/>
        <v>57757.930890280244</v>
      </c>
      <c r="BD81" s="207">
        <f t="shared" si="58"/>
        <v>56766.25980116245</v>
      </c>
      <c r="BE81" s="207">
        <f t="shared" si="58"/>
        <v>56623.275457445714</v>
      </c>
      <c r="BF81" s="207">
        <f t="shared" si="58"/>
        <v>55751.597627994779</v>
      </c>
      <c r="BG81" s="207">
        <f t="shared" si="58"/>
        <v>53754.160089831094</v>
      </c>
      <c r="BH81" s="207">
        <f t="shared" si="58"/>
        <v>52770.91920293845</v>
      </c>
      <c r="BI81" s="207">
        <f t="shared" si="58"/>
        <v>52615.199460144984</v>
      </c>
      <c r="BJ81" s="207">
        <f t="shared" si="58"/>
        <v>51742.883211935099</v>
      </c>
      <c r="BK81" s="207">
        <f t="shared" si="58"/>
        <v>49750.40804958318</v>
      </c>
      <c r="BL81" s="207">
        <f t="shared" si="58"/>
        <v>48767.083784018367</v>
      </c>
      <c r="BM81" s="207">
        <f t="shared" si="58"/>
        <v>48607.163641935316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44763.267446784441</v>
      </c>
      <c r="BQ81" s="207">
        <f t="shared" si="58"/>
        <v>44599.167802920711</v>
      </c>
      <c r="BR81" s="207">
        <f t="shared" si="58"/>
        <v>43725.584230029053</v>
      </c>
      <c r="BS81" s="207">
        <f t="shared" si="58"/>
        <v>41742.959876818073</v>
      </c>
      <c r="BT81" s="207">
        <f t="shared" si="58"/>
        <v>40751.124271068824</v>
      </c>
      <c r="BU81" s="207">
        <f t="shared" si="58"/>
        <v>40591.211744199711</v>
      </c>
      <c r="BV81" s="207">
        <f t="shared" si="58"/>
        <v>39716.999233859759</v>
      </c>
      <c r="BW81" s="207">
        <f t="shared" si="58"/>
        <v>37739.263559022955</v>
      </c>
      <c r="BX81" s="207">
        <f t="shared" si="58"/>
        <v>36755.691638112359</v>
      </c>
      <c r="BY81" s="207">
        <f t="shared" si="58"/>
        <v>36583.295267860405</v>
      </c>
      <c r="BZ81" s="207">
        <f t="shared" ref="BZ81:DE81" si="59" xml:space="preserve"> BZ$75</f>
        <v>35708.456949114188</v>
      </c>
      <c r="CA81" s="207">
        <f t="shared" si="59"/>
        <v>33735.585630868612</v>
      </c>
      <c r="CB81" s="207">
        <f t="shared" si="59"/>
        <v>32751.931978221248</v>
      </c>
      <c r="CC81" s="207">
        <f t="shared" si="59"/>
        <v>32575.418176975523</v>
      </c>
      <c r="CD81" s="207">
        <f t="shared" si="59"/>
        <v>31699.957163297695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28567.580275597538</v>
      </c>
      <c r="CH81" s="207">
        <f t="shared" si="59"/>
        <v>27691.499664972835</v>
      </c>
      <c r="CI81" s="207">
        <f t="shared" si="59"/>
        <v>25728.28457797442</v>
      </c>
      <c r="CJ81" s="207">
        <f t="shared" si="59"/>
        <v>24736.287705204912</v>
      </c>
      <c r="CK81" s="207">
        <f t="shared" si="59"/>
        <v>24559.781368753767</v>
      </c>
      <c r="CL81" s="207">
        <f t="shared" si="59"/>
        <v>23683.084243754063</v>
      </c>
      <c r="CM81" s="207">
        <f t="shared" si="59"/>
        <v>23113.757884376068</v>
      </c>
      <c r="CN81" s="207">
        <f t="shared" si="59"/>
        <v>23118.714396485197</v>
      </c>
      <c r="CO81" s="207">
        <f t="shared" si="59"/>
        <v>23117.588453885866</v>
      </c>
      <c r="CP81" s="207">
        <f t="shared" si="59"/>
        <v>23116.491544361757</v>
      </c>
      <c r="CQ81" s="207">
        <f t="shared" si="59"/>
        <v>23117.411891706037</v>
      </c>
      <c r="CR81" s="207">
        <f t="shared" si="59"/>
        <v>23122.468280015521</v>
      </c>
      <c r="CS81" s="207">
        <f t="shared" si="59"/>
        <v>23121.319649109137</v>
      </c>
      <c r="CT81" s="207">
        <f t="shared" si="59"/>
        <v>23120.200636308979</v>
      </c>
      <c r="CU81" s="207">
        <f t="shared" si="59"/>
        <v>23121.139529112992</v>
      </c>
      <c r="CV81" s="207">
        <f t="shared" si="59"/>
        <v>23126.297806178267</v>
      </c>
      <c r="CW81" s="207">
        <f t="shared" si="59"/>
        <v>23125.126029784082</v>
      </c>
      <c r="CX81" s="207">
        <f t="shared" si="59"/>
        <v>23123.984468315797</v>
      </c>
      <c r="CY81" s="207">
        <f t="shared" si="59"/>
        <v>23124.942280279844</v>
      </c>
      <c r="CZ81" s="207">
        <f t="shared" si="59"/>
        <v>23128.031065982817</v>
      </c>
      <c r="DA81" s="207">
        <f t="shared" si="59"/>
        <v>23129.0091109352</v>
      </c>
      <c r="DB81" s="207">
        <f t="shared" si="59"/>
        <v>23127.844546431832</v>
      </c>
      <c r="DC81" s="207">
        <f t="shared" si="59"/>
        <v>23128.821658786459</v>
      </c>
      <c r="DD81" s="207">
        <f t="shared" si="59"/>
        <v>23134.189914062808</v>
      </c>
      <c r="DE81" s="207">
        <f t="shared" si="59"/>
        <v>23132.970438115477</v>
      </c>
      <c r="DF81" s="207">
        <f t="shared" ref="DF81:EA81" si="60" xml:space="preserve"> DF$75</f>
        <v>23131.782407054357</v>
      </c>
      <c r="DG81" s="207">
        <f t="shared" si="60"/>
        <v>23132.779208712098</v>
      </c>
      <c r="DH81" s="207">
        <f t="shared" si="60"/>
        <v>616.86681592507239</v>
      </c>
      <c r="DI81" s="207">
        <f t="shared" si="60"/>
        <v>1.1343323736956529E-11</v>
      </c>
      <c r="DJ81" s="207">
        <f t="shared" si="60"/>
        <v>1.1343323736956529E-11</v>
      </c>
      <c r="DK81" s="207">
        <f t="shared" si="60"/>
        <v>1.1343323736956529E-11</v>
      </c>
      <c r="DL81" s="207">
        <f t="shared" si="60"/>
        <v>1.1343323736956529E-11</v>
      </c>
      <c r="DM81" s="207">
        <f t="shared" si="60"/>
        <v>1.1343323736956529E-11</v>
      </c>
      <c r="DN81" s="207">
        <f t="shared" si="60"/>
        <v>1.1343323736956529E-11</v>
      </c>
      <c r="DO81" s="207">
        <f t="shared" si="60"/>
        <v>1.1343323736956529E-11</v>
      </c>
      <c r="DP81" s="207">
        <f t="shared" si="60"/>
        <v>1.1343323736956529E-11</v>
      </c>
      <c r="DQ81" s="207">
        <f t="shared" si="60"/>
        <v>1.1343323736956529E-11</v>
      </c>
      <c r="DR81" s="207">
        <f t="shared" si="60"/>
        <v>1.1343323736956529E-11</v>
      </c>
      <c r="DS81" s="207">
        <f t="shared" si="60"/>
        <v>1.1343323736956529E-11</v>
      </c>
      <c r="DT81" s="207">
        <f t="shared" si="60"/>
        <v>1.1343323736956529E-11</v>
      </c>
      <c r="DU81" s="207">
        <f t="shared" si="60"/>
        <v>1.1343323736956529E-11</v>
      </c>
      <c r="DV81" s="207">
        <f t="shared" si="60"/>
        <v>1.1343323736956529E-11</v>
      </c>
      <c r="DW81" s="207">
        <f t="shared" si="60"/>
        <v>1.1343323736956529E-11</v>
      </c>
      <c r="DX81" s="207">
        <f t="shared" si="60"/>
        <v>1.1343323736956477E-11</v>
      </c>
      <c r="DY81" s="207">
        <f t="shared" si="60"/>
        <v>1.1343323736956426E-11</v>
      </c>
      <c r="DZ81" s="207">
        <f t="shared" si="60"/>
        <v>1.1343323736956426E-11</v>
      </c>
      <c r="EA81" s="207">
        <f t="shared" si="60"/>
        <v>1.1343323736956426E-11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-2.2689183477433529E-10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-1.1368683772161603E-11</v>
      </c>
      <c r="DI83" s="162">
        <f t="shared" si="66"/>
        <v>-1.1343323736956529E-11</v>
      </c>
      <c r="DJ83" s="162">
        <f t="shared" si="66"/>
        <v>-1.1343323736956529E-11</v>
      </c>
      <c r="DK83" s="162">
        <f t="shared" si="66"/>
        <v>-1.1343323736956529E-11</v>
      </c>
      <c r="DL83" s="162">
        <f t="shared" si="66"/>
        <v>-1.1343323736956529E-11</v>
      </c>
      <c r="DM83" s="162">
        <f t="shared" si="66"/>
        <v>-1.1343323736956529E-11</v>
      </c>
      <c r="DN83" s="162">
        <f t="shared" si="66"/>
        <v>-1.1343323736956529E-11</v>
      </c>
      <c r="DO83" s="162">
        <f t="shared" si="66"/>
        <v>-1.1343323736956529E-11</v>
      </c>
      <c r="DP83" s="162">
        <f t="shared" si="66"/>
        <v>-1.1343323736956529E-11</v>
      </c>
      <c r="DQ83" s="162">
        <f t="shared" si="66"/>
        <v>-1.1343323736956529E-11</v>
      </c>
      <c r="DR83" s="162">
        <f t="shared" si="66"/>
        <v>-1.1343323736956529E-11</v>
      </c>
      <c r="DS83" s="162">
        <f t="shared" si="66"/>
        <v>-1.1343323736956529E-11</v>
      </c>
      <c r="DT83" s="162">
        <f t="shared" si="66"/>
        <v>-1.1343323736956529E-11</v>
      </c>
      <c r="DU83" s="162">
        <f t="shared" si="66"/>
        <v>-1.1343323736956529E-11</v>
      </c>
      <c r="DV83" s="162">
        <f t="shared" si="66"/>
        <v>-1.1343323736956529E-11</v>
      </c>
      <c r="DW83" s="162">
        <f t="shared" si="66"/>
        <v>-1.1343323736956529E-11</v>
      </c>
      <c r="DX83" s="162">
        <f t="shared" si="66"/>
        <v>-1.1343323736956477E-11</v>
      </c>
      <c r="DY83" s="162">
        <f t="shared" si="66"/>
        <v>-1.1343323736956426E-11</v>
      </c>
      <c r="DZ83" s="162">
        <f t="shared" si="66"/>
        <v>-1.1343323736956426E-11</v>
      </c>
      <c r="EA83" s="162">
        <f t="shared" si="66"/>
        <v>-1.1343323736956426E-11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14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-25094.103444497709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-4523.702227677366</v>
      </c>
      <c r="L16" s="9">
        <f xml:space="preserve"> SUMIFS('FS Qtr'!$J16:$EA16, 'FS Qtr'!$J$4:$EA$4, 'FS Ann'!L$4)</f>
        <v>-4133.6481812175389</v>
      </c>
      <c r="M16" s="9">
        <f xml:space="preserve"> SUMIFS('FS Qtr'!$J16:$EA16, 'FS Qtr'!$J$4:$EA$4, 'FS Ann'!M$4)</f>
        <v>-3725.7433585628305</v>
      </c>
      <c r="N16" s="9">
        <f xml:space="preserve"> SUMIFS('FS Qtr'!$J16:$EA16, 'FS Qtr'!$J$4:$EA$4, 'FS Ann'!N$4)</f>
        <v>-3278.2558561318983</v>
      </c>
      <c r="O16" s="9">
        <f xml:space="preserve"> SUMIFS('FS Qtr'!$J16:$EA16, 'FS Qtr'!$J$4:$EA$4, 'FS Ann'!O$4)</f>
        <v>-2818.0122915414113</v>
      </c>
      <c r="P16" s="9">
        <f xml:space="preserve"> SUMIFS('FS Qtr'!$J16:$EA16, 'FS Qtr'!$J$4:$EA$4, 'FS Ann'!P$4)</f>
        <v>-2334.2910708331588</v>
      </c>
      <c r="Q16" s="9">
        <f xml:space="preserve"> SUMIFS('FS Qtr'!$J16:$EA16, 'FS Qtr'!$J$4:$EA$4, 'FS Ann'!Q$4)</f>
        <v>-1831.3045761728604</v>
      </c>
      <c r="R16" s="9">
        <f xml:space="preserve"> SUMIFS('FS Qtr'!$J16:$EA16, 'FS Qtr'!$J$4:$EA$4, 'FS Ann'!R$4)</f>
        <v>-1324.9639980915276</v>
      </c>
      <c r="S16" s="9">
        <f xml:space="preserve"> SUMIFS('FS Qtr'!$J16:$EA16, 'FS Qtr'!$J$4:$EA$4, 'FS Ann'!S$4)</f>
        <v>-822.17094916958217</v>
      </c>
      <c r="T16" s="9">
        <f xml:space="preserve"> SUMIFS('FS Qtr'!$J16:$EA16, 'FS Qtr'!$J$4:$EA$4, 'FS Ann'!T$4)</f>
        <v>-302.01093509987345</v>
      </c>
      <c r="U16" s="9">
        <f xml:space="preserve"> SUMIFS('FS Qtr'!$J16:$EA16, 'FS Qtr'!$J$4:$EA$4, 'FS Ann'!U$4)</f>
        <v>9.0959825442081173E-12</v>
      </c>
      <c r="V16" s="9">
        <f xml:space="preserve"> SUMIFS('FS Qtr'!$J16:$EA16, 'FS Qtr'!$J$4:$EA$4, 'FS Ann'!V$4)</f>
        <v>9.6366511140550062E-12</v>
      </c>
      <c r="W16" s="9">
        <f xml:space="preserve"> SUMIFS('FS Qtr'!$J16:$EA16, 'FS Qtr'!$J$4:$EA$4, 'FS Ann'!W$4)</f>
        <v>1.0236389813664269E-11</v>
      </c>
      <c r="X16" s="9">
        <f xml:space="preserve"> SUMIFS('FS Qtr'!$J16:$EA16, 'FS Qtr'!$J$4:$EA$4, 'FS Ann'!X$4)</f>
        <v>1.0873453358134258E-11</v>
      </c>
      <c r="Y16" s="9">
        <f xml:space="preserve"> SUMIFS('FS Qtr'!$J16:$EA16, 'FS Qtr'!$J$4:$EA$4, 'FS Ann'!Y$4)</f>
        <v>1.1582535629294537E-11</v>
      </c>
      <c r="Z16" s="9">
        <f xml:space="preserve"> SUMIFS('FS Qtr'!$J16:$EA16, 'FS Qtr'!$J$4:$EA$4, 'FS Ann'!Z$4)</f>
        <v>1.2271005835064541E-11</v>
      </c>
      <c r="AA16" s="9">
        <f xml:space="preserve"> SUMIFS('FS Qtr'!$J16:$EA16, 'FS Qtr'!$J$4:$EA$4, 'FS Ann'!AA$4)</f>
        <v>1.3034694070252972E-11</v>
      </c>
      <c r="AB16" s="9">
        <f xml:space="preserve"> SUMIFS('FS Qtr'!$J16:$EA16, 'FS Qtr'!$J$4:$EA$4, 'FS Ann'!AB$4)</f>
        <v>1.3845910578869378E-11</v>
      </c>
      <c r="AC16" s="9">
        <f xml:space="preserve"> SUMIFS('FS Qtr'!$J16:$EA16, 'FS Qtr'!$J$4:$EA$4, 'FS Ann'!AC$4)</f>
        <v>1.47488334494772E-11</v>
      </c>
      <c r="AD16" s="9">
        <f xml:space="preserve"> SUMIFS('FS Qtr'!$J16:$EA16, 'FS Qtr'!$J$4:$EA$4, 'FS Ann'!AD$4)</f>
        <v>1.5625509569872397E-11</v>
      </c>
      <c r="AE16" s="9">
        <f xml:space="preserve"> SUMIFS('FS Qtr'!$J16:$EA16, 'FS Qtr'!$J$4:$EA$4, 'FS Ann'!AE$4)</f>
        <v>1.6597965942864827E-11</v>
      </c>
      <c r="AF16" s="9">
        <f xml:space="preserve"> SUMIFS('FS Qtr'!$J16:$EA16, 'FS Qtr'!$J$4:$EA$4, 'FS Ann'!AF$4)</f>
        <v>1.7630943311549903E-11</v>
      </c>
      <c r="AG16" s="9">
        <f xml:space="preserve"> SUMIFS('FS Qtr'!$J16:$EA16, 'FS Qtr'!$J$4:$EA$4, 'FS Ann'!AG$4)</f>
        <v>1.8780696652488226E-11</v>
      </c>
      <c r="AH16" s="9">
        <f xml:space="preserve"> SUMIFS('FS Qtr'!$J16:$EA16, 'FS Qtr'!$J$4:$EA$4, 'FS Ann'!AH$4)</f>
        <v>1.9897028214304464E-11</v>
      </c>
      <c r="AI16" s="9">
        <f xml:space="preserve"> SUMIFS('FS Qtr'!$J16:$EA16, 'FS Qtr'!$J$4:$EA$4, 'FS Ann'!AI$4)</f>
        <v>2.1135323311439561E-11</v>
      </c>
      <c r="AJ16" s="9">
        <f xml:space="preserve"> SUMIFS('FS Qtr'!$J16:$EA16, 'FS Qtr'!$J$4:$EA$4, 'FS Ann'!AJ$4)</f>
        <v>2.2450683924644364E-11</v>
      </c>
      <c r="AK16" s="9">
        <f xml:space="preserve"> SUMIFS('FS Qtr'!$J16:$EA16, 'FS Qtr'!$J$4:$EA$4, 'FS Ann'!AK$4)</f>
        <v>2.391474335655238E-11</v>
      </c>
      <c r="AL16" s="9">
        <f xml:space="preserve"> SUMIFS('FS Qtr'!$J16:$EA16, 'FS Qtr'!$J$4:$EA$4, 'FS Ann'!AL$4)</f>
        <v>2.5336244555131058E-11</v>
      </c>
      <c r="AM16" s="9">
        <f xml:space="preserve"> SUMIFS('FS Qtr'!$J16:$EA16, 'FS Qtr'!$J$4:$EA$4, 'FS Ann'!AM$4)</f>
        <v>2.6913050250660971E-11</v>
      </c>
      <c r="AN16" s="9">
        <f xml:space="preserve"> SUMIFS('FS Qtr'!$J16:$EA16, 'FS Qtr'!$J$4:$EA$4, 'FS Ann'!AN$4)</f>
        <v>2.1377020845378654E-11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197572.93778281074</v>
      </c>
      <c r="I19" s="55"/>
      <c r="J19" s="55">
        <f t="shared" ref="J19:AN19" si="3" xml:space="preserve"> J14 + SUM(J16:J18)</f>
        <v>0</v>
      </c>
      <c r="K19" s="55">
        <f t="shared" si="3"/>
        <v>5719.953787713257</v>
      </c>
      <c r="L19" s="55">
        <f t="shared" si="3"/>
        <v>6000.9819695019887</v>
      </c>
      <c r="M19" s="55">
        <f t="shared" si="3"/>
        <v>6299.6343632444014</v>
      </c>
      <c r="N19" s="55">
        <f t="shared" si="3"/>
        <v>6637.6285043453463</v>
      </c>
      <c r="O19" s="55">
        <f t="shared" si="3"/>
        <v>6988.1231662558521</v>
      </c>
      <c r="P19" s="55">
        <f t="shared" si="3"/>
        <v>7361.8250881519925</v>
      </c>
      <c r="Q19" s="55">
        <f t="shared" si="3"/>
        <v>7754.5067820406748</v>
      </c>
      <c r="R19" s="55">
        <f t="shared" si="3"/>
        <v>8150.2416952193325</v>
      </c>
      <c r="S19" s="55">
        <f t="shared" si="3"/>
        <v>8542.1125911873532</v>
      </c>
      <c r="T19" s="55">
        <f t="shared" si="3"/>
        <v>8951.0180730708053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8917.1080966429363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8577.5968295774164</v>
      </c>
      <c r="AA19" s="55">
        <f t="shared" si="3"/>
        <v>8463.5470304070768</v>
      </c>
      <c r="AB19" s="55">
        <f t="shared" si="3"/>
        <v>8349.0274023885067</v>
      </c>
      <c r="AC19" s="55">
        <f t="shared" si="3"/>
        <v>8234.0193820575769</v>
      </c>
      <c r="AD19" s="55">
        <f t="shared" si="3"/>
        <v>8118.5040771416852</v>
      </c>
      <c r="AE19" s="55">
        <f t="shared" si="3"/>
        <v>8002.4622597089547</v>
      </c>
      <c r="AF19" s="55">
        <f t="shared" si="3"/>
        <v>7885.8743591804987</v>
      </c>
      <c r="AG19" s="55">
        <f t="shared" si="3"/>
        <v>7768.7204552029771</v>
      </c>
      <c r="AH19" s="55">
        <f t="shared" si="3"/>
        <v>7650.9802703786972</v>
      </c>
      <c r="AI19" s="55">
        <f t="shared" si="3"/>
        <v>7532.6331628502658</v>
      </c>
      <c r="AJ19" s="55">
        <f t="shared" si="3"/>
        <v>2.2450683924644364E-11</v>
      </c>
      <c r="AK19" s="55">
        <f t="shared" si="3"/>
        <v>2.391474335655238E-11</v>
      </c>
      <c r="AL19" s="55">
        <f t="shared" si="3"/>
        <v>2.5336244555131058E-11</v>
      </c>
      <c r="AM19" s="55">
        <f t="shared" si="3"/>
        <v>2.6913050250660971E-11</v>
      </c>
      <c r="AN19" s="55">
        <f t="shared" si="3"/>
        <v>2.1377020845378654E-11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Tax paid</v>
      </c>
      <c r="F21" s="9">
        <f xml:space="preserve"> 'FS Qtr'!F21</f>
        <v>0</v>
      </c>
      <c r="G21" s="370" t="str">
        <f xml:space="preserve"> 'FS Qtr'!G21</f>
        <v>$ 000s</v>
      </c>
      <c r="H21" s="9">
        <f xml:space="preserve"> SUM(J21:AN21)</f>
        <v>-29911.249712986879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-97.978885574629203</v>
      </c>
      <c r="R21" s="9">
        <f xml:space="preserve"> SUMIFS('FS Qtr'!$J21:$EA21, 'FS Qtr'!$J$4:$EA$4, 'FS Ann'!R$4)</f>
        <v>-1139.2498942469697</v>
      </c>
      <c r="S21" s="9">
        <f xml:space="preserve"> SUMIFS('FS Qtr'!$J21:$EA21, 'FS Qtr'!$J$4:$EA$4, 'FS Ann'!S$4)</f>
        <v>-1328.1227240325927</v>
      </c>
      <c r="T21" s="9">
        <f xml:space="preserve"> SUMIFS('FS Qtr'!$J21:$EA21, 'FS Qtr'!$J$4:$EA$4, 'FS Ann'!T$4)</f>
        <v>-1498.5437932973414</v>
      </c>
      <c r="U21" s="9">
        <f xml:space="preserve"> SUMIFS('FS Qtr'!$J21:$EA21, 'FS Qtr'!$J$4:$EA$4, 'FS Ann'!U$4)</f>
        <v>-1613.6408622754843</v>
      </c>
      <c r="V21" s="9">
        <f xml:space="preserve"> SUMIFS('FS Qtr'!$J21:$EA21, 'FS Qtr'!$J$4:$EA$4, 'FS Ann'!V$4)</f>
        <v>-1663.1732148499666</v>
      </c>
      <c r="W21" s="9">
        <f xml:space="preserve"> SUMIFS('FS Qtr'!$J21:$EA21, 'FS Qtr'!$J$4:$EA$4, 'FS Ann'!W$4)</f>
        <v>-1700.3449622903197</v>
      </c>
      <c r="X21" s="9">
        <f xml:space="preserve"> SUMIFS('FS Qtr'!$J21:$EA21, 'FS Qtr'!$J$4:$EA$4, 'FS Ann'!X$4)</f>
        <v>-1727.4357461485956</v>
      </c>
      <c r="Y21" s="9">
        <f xml:space="preserve"> SUMIFS('FS Qtr'!$J21:$EA21, 'FS Qtr'!$J$4:$EA$4, 'FS Ann'!Y$4)</f>
        <v>-1746.3018307412424</v>
      </c>
      <c r="Z21" s="9">
        <f xml:space="preserve"> SUMIFS('FS Qtr'!$J21:$EA21, 'FS Qtr'!$J$4:$EA$4, 'FS Ann'!Z$4)</f>
        <v>-1758.454627799071</v>
      </c>
      <c r="AA21" s="9">
        <f xml:space="preserve"> SUMIFS('FS Qtr'!$J21:$EA21, 'FS Qtr'!$J$4:$EA$4, 'FS Ann'!AA$4)</f>
        <v>-1765.1246550941801</v>
      </c>
      <c r="AB21" s="9">
        <f xml:space="preserve"> SUMIFS('FS Qtr'!$J21:$EA21, 'FS Qtr'!$J$4:$EA$4, 'FS Ann'!AB$4)</f>
        <v>-1767.3136309462536</v>
      </c>
      <c r="AC21" s="9">
        <f xml:space="preserve"> SUMIFS('FS Qtr'!$J21:$EA21, 'FS Qtr'!$J$4:$EA$4, 'FS Ann'!AC$4)</f>
        <v>-1765.8369053245476</v>
      </c>
      <c r="AD21" s="9">
        <f xml:space="preserve"> SUMIFS('FS Qtr'!$J21:$EA21, 'FS Qtr'!$J$4:$EA$4, 'FS Ann'!AD$4)</f>
        <v>-1761.3580200426995</v>
      </c>
      <c r="AE21" s="9">
        <f xml:space="preserve"> SUMIFS('FS Qtr'!$J21:$EA21, 'FS Qtr'!$J$4:$EA$4, 'FS Ann'!AE$4)</f>
        <v>-1754.4168580463891</v>
      </c>
      <c r="AF21" s="9">
        <f xml:space="preserve"> SUMIFS('FS Qtr'!$J21:$EA21, 'FS Qtr'!$J$4:$EA$4, 'FS Ann'!AF$4)</f>
        <v>-1745.4525709729105</v>
      </c>
      <c r="AG21" s="9">
        <f xml:space="preserve"> SUMIFS('FS Qtr'!$J21:$EA21, 'FS Qtr'!$J$4:$EA$4, 'FS Ann'!AG$4)</f>
        <v>-1734.8222535763609</v>
      </c>
      <c r="AH21" s="9">
        <f xml:space="preserve"> SUMIFS('FS Qtr'!$J21:$EA21, 'FS Qtr'!$J$4:$EA$4, 'FS Ann'!AH$4)</f>
        <v>-1722.8161539439839</v>
      </c>
      <c r="AI21" s="9">
        <f xml:space="preserve"> SUMIFS('FS Qtr'!$J21:$EA21, 'FS Qtr'!$J$4:$EA$4, 'FS Ann'!AI$4)</f>
        <v>-1620.8621237833449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167661.68806982381</v>
      </c>
      <c r="I22" s="204"/>
      <c r="J22" s="204">
        <f t="shared" ref="J22:AN22" si="4" xml:space="preserve"> J19 + J21</f>
        <v>0</v>
      </c>
      <c r="K22" s="204">
        <f t="shared" si="4"/>
        <v>5719.953787713257</v>
      </c>
      <c r="L22" s="204">
        <f t="shared" si="4"/>
        <v>6000.9819695019887</v>
      </c>
      <c r="M22" s="204">
        <f t="shared" si="4"/>
        <v>6299.6343632444014</v>
      </c>
      <c r="N22" s="204">
        <f t="shared" si="4"/>
        <v>6637.6285043453463</v>
      </c>
      <c r="O22" s="204">
        <f t="shared" si="4"/>
        <v>6988.1231662558521</v>
      </c>
      <c r="P22" s="204">
        <f t="shared" si="4"/>
        <v>7361.8250881519925</v>
      </c>
      <c r="Q22" s="204">
        <f t="shared" si="4"/>
        <v>7656.5278964660456</v>
      </c>
      <c r="R22" s="204">
        <f t="shared" si="4"/>
        <v>7010.9918009723624</v>
      </c>
      <c r="S22" s="204">
        <f t="shared" si="4"/>
        <v>7213.9898671547608</v>
      </c>
      <c r="T22" s="204">
        <f t="shared" si="4"/>
        <v>7452.4742797734634</v>
      </c>
      <c r="U22" s="204">
        <f t="shared" si="4"/>
        <v>7527.7850704125667</v>
      </c>
      <c r="V22" s="204">
        <f t="shared" si="4"/>
        <v>7366.2846563778348</v>
      </c>
      <c r="W22" s="204">
        <f t="shared" si="4"/>
        <v>7216.7631343526164</v>
      </c>
      <c r="X22" s="204">
        <f t="shared" si="4"/>
        <v>7076.9238452067875</v>
      </c>
      <c r="Y22" s="204">
        <f t="shared" si="4"/>
        <v>6944.8932105304848</v>
      </c>
      <c r="Z22" s="204">
        <f t="shared" si="4"/>
        <v>6819.1422017783452</v>
      </c>
      <c r="AA22" s="204">
        <f t="shared" si="4"/>
        <v>6698.4223753128972</v>
      </c>
      <c r="AB22" s="204">
        <f t="shared" si="4"/>
        <v>6581.7137714422533</v>
      </c>
      <c r="AC22" s="204">
        <f t="shared" si="4"/>
        <v>6468.182476733029</v>
      </c>
      <c r="AD22" s="204">
        <f t="shared" si="4"/>
        <v>6357.1460570989857</v>
      </c>
      <c r="AE22" s="204">
        <f t="shared" si="4"/>
        <v>6248.0454016625654</v>
      </c>
      <c r="AF22" s="204">
        <f t="shared" si="4"/>
        <v>6140.4217882075882</v>
      </c>
      <c r="AG22" s="204">
        <f t="shared" si="4"/>
        <v>6033.8982016266164</v>
      </c>
      <c r="AH22" s="204">
        <f t="shared" si="4"/>
        <v>5928.1641164347129</v>
      </c>
      <c r="AI22" s="204">
        <f t="shared" si="4"/>
        <v>5911.7710390669208</v>
      </c>
      <c r="AJ22" s="204">
        <f t="shared" si="4"/>
        <v>2.2450683924644364E-11</v>
      </c>
      <c r="AK22" s="204">
        <f t="shared" si="4"/>
        <v>2.391474335655238E-11</v>
      </c>
      <c r="AL22" s="204">
        <f t="shared" si="4"/>
        <v>2.5336244555131058E-11</v>
      </c>
      <c r="AM22" s="204">
        <f t="shared" si="4"/>
        <v>2.6913050250660971E-11</v>
      </c>
      <c r="AN22" s="204">
        <f t="shared" si="4"/>
        <v>2.1377020845378654E-11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-167661.68806982331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-3162.2009706701137</v>
      </c>
      <c r="Q24" s="9">
        <f xml:space="preserve"> SUMIFS('FS Qtr'!$J24:$EA24, 'FS Qtr'!$J$4:$EA$4, 'FS Ann'!Q$4)</f>
        <v>-3115.7837469277515</v>
      </c>
      <c r="R24" s="9">
        <f xml:space="preserve"> SUMIFS('FS Qtr'!$J24:$EA24, 'FS Qtr'!$J$4:$EA$4, 'FS Ann'!R$4)</f>
        <v>-2846.694996218338</v>
      </c>
      <c r="S24" s="9">
        <f xml:space="preserve"> SUMIFS('FS Qtr'!$J24:$EA24, 'FS Qtr'!$J$4:$EA$4, 'FS Ann'!S$4)</f>
        <v>-2779.160353065673</v>
      </c>
      <c r="T24" s="9">
        <f xml:space="preserve"> SUMIFS('FS Qtr'!$J24:$EA24, 'FS Qtr'!$J$4:$EA$4, 'FS Ann'!T$4)</f>
        <v>-2714.1675385779236</v>
      </c>
      <c r="U24" s="9">
        <f xml:space="preserve"> SUMIFS('FS Qtr'!$J24:$EA24, 'FS Qtr'!$J$4:$EA$4, 'FS Ann'!U$4)</f>
        <v>-11541.537183236196</v>
      </c>
      <c r="V24" s="9">
        <f xml:space="preserve"> SUMIFS('FS Qtr'!$J24:$EA24, 'FS Qtr'!$J$4:$EA$4, 'FS Ann'!V$4)</f>
        <v>-11366.472874139725</v>
      </c>
      <c r="W24" s="9">
        <f xml:space="preserve"> SUMIFS('FS Qtr'!$J24:$EA24, 'FS Qtr'!$J$4:$EA$4, 'FS Ann'!W$4)</f>
        <v>-11223.798677352035</v>
      </c>
      <c r="X24" s="9">
        <f xml:space="preserve"> SUMIFS('FS Qtr'!$J24:$EA24, 'FS Qtr'!$J$4:$EA$4, 'FS Ann'!X$4)</f>
        <v>-11084.004790622301</v>
      </c>
      <c r="Y24" s="9">
        <f xml:space="preserve"> SUMIFS('FS Qtr'!$J24:$EA24, 'FS Qtr'!$J$4:$EA$4, 'FS Ann'!Y$4)</f>
        <v>-10958.513961773282</v>
      </c>
      <c r="Z24" s="9">
        <f xml:space="preserve"> SUMIFS('FS Qtr'!$J24:$EA24, 'FS Qtr'!$J$4:$EA$4, 'FS Ann'!Z$4)</f>
        <v>-10819.825151608653</v>
      </c>
      <c r="AA24" s="9">
        <f xml:space="preserve"> SUMIFS('FS Qtr'!$J24:$EA24, 'FS Qtr'!$J$4:$EA$4, 'FS Ann'!AA$4)</f>
        <v>-10705.647997274828</v>
      </c>
      <c r="AB24" s="9">
        <f xml:space="preserve"> SUMIFS('FS Qtr'!$J24:$EA24, 'FS Qtr'!$J$4:$EA$4, 'FS Ann'!AB$4)</f>
        <v>-10588.990529499477</v>
      </c>
      <c r="AC24" s="9">
        <f xml:space="preserve"> SUMIFS('FS Qtr'!$J24:$EA24, 'FS Qtr'!$J$4:$EA$4, 'FS Ann'!AC$4)</f>
        <v>-10481.686114061158</v>
      </c>
      <c r="AD24" s="9">
        <f xml:space="preserve"> SUMIFS('FS Qtr'!$J24:$EA24, 'FS Qtr'!$J$4:$EA$4, 'FS Ann'!AD$4)</f>
        <v>-7980.4058325598189</v>
      </c>
      <c r="AE24" s="9">
        <f xml:space="preserve"> SUMIFS('FS Qtr'!$J24:$EA24, 'FS Qtr'!$J$4:$EA$4, 'FS Ann'!AE$4)</f>
        <v>-6248.0454016625672</v>
      </c>
      <c r="AF24" s="9">
        <f xml:space="preserve"> SUMIFS('FS Qtr'!$J24:$EA24, 'FS Qtr'!$J$4:$EA$4, 'FS Ann'!AF$4)</f>
        <v>-6140.4217882075873</v>
      </c>
      <c r="AG24" s="9">
        <f xml:space="preserve"> SUMIFS('FS Qtr'!$J24:$EA24, 'FS Qtr'!$J$4:$EA$4, 'FS Ann'!AG$4)</f>
        <v>-6033.8982016266154</v>
      </c>
      <c r="AH24" s="9">
        <f xml:space="preserve"> SUMIFS('FS Qtr'!$J24:$EA24, 'FS Qtr'!$J$4:$EA$4, 'FS Ann'!AH$4)</f>
        <v>-5928.164116434712</v>
      </c>
      <c r="AI24" s="9">
        <f xml:space="preserve"> SUMIFS('FS Qtr'!$J24:$EA24, 'FS Qtr'!$J$4:$EA$4, 'FS Ann'!AI$4)</f>
        <v>-5500.7377846560521</v>
      </c>
      <c r="AJ24" s="9">
        <f xml:space="preserve"> SUMIFS('FS Qtr'!$J24:$EA24, 'FS Qtr'!$J$4:$EA$4, 'FS Ann'!AJ$4)</f>
        <v>-411.03325441049503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4.8731638213628361E-10</v>
      </c>
      <c r="I25" s="55"/>
      <c r="J25" s="55">
        <f t="shared" ref="J25:AN25" si="5" xml:space="preserve"> J22 + J24</f>
        <v>0</v>
      </c>
      <c r="K25" s="55">
        <f t="shared" si="5"/>
        <v>2591.4663274127761</v>
      </c>
      <c r="L25" s="55">
        <f t="shared" si="5"/>
        <v>2737.6162527644656</v>
      </c>
      <c r="M25" s="55">
        <f t="shared" si="5"/>
        <v>3059.7652418490675</v>
      </c>
      <c r="N25" s="55">
        <f t="shared" si="5"/>
        <v>3426.4359341228246</v>
      </c>
      <c r="O25" s="55">
        <f t="shared" si="5"/>
        <v>3800.5412296737027</v>
      </c>
      <c r="P25" s="55">
        <f t="shared" si="5"/>
        <v>4199.6241174818788</v>
      </c>
      <c r="Q25" s="55">
        <f t="shared" si="5"/>
        <v>4540.7441495382936</v>
      </c>
      <c r="R25" s="55">
        <f t="shared" si="5"/>
        <v>4164.2968047540244</v>
      </c>
      <c r="S25" s="55">
        <f t="shared" si="5"/>
        <v>4434.8295140890878</v>
      </c>
      <c r="T25" s="55">
        <f t="shared" si="5"/>
        <v>4738.3067411955399</v>
      </c>
      <c r="U25" s="55">
        <f t="shared" si="5"/>
        <v>-4013.7521128236294</v>
      </c>
      <c r="V25" s="55">
        <f t="shared" si="5"/>
        <v>-4000.18821776189</v>
      </c>
      <c r="W25" s="55">
        <f t="shared" si="5"/>
        <v>-4007.0355429994188</v>
      </c>
      <c r="X25" s="55">
        <f t="shared" si="5"/>
        <v>-4007.0809454155133</v>
      </c>
      <c r="Y25" s="55">
        <f t="shared" si="5"/>
        <v>-4013.6207512427973</v>
      </c>
      <c r="Z25" s="55">
        <f t="shared" si="5"/>
        <v>-4000.6829498303077</v>
      </c>
      <c r="AA25" s="55">
        <f t="shared" si="5"/>
        <v>-4007.2256219619303</v>
      </c>
      <c r="AB25" s="55">
        <f t="shared" si="5"/>
        <v>-4007.2767580572236</v>
      </c>
      <c r="AC25" s="55">
        <f t="shared" si="5"/>
        <v>-4013.5036373281291</v>
      </c>
      <c r="AD25" s="55">
        <f t="shared" si="5"/>
        <v>-1623.2597754608332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411.03325441086872</v>
      </c>
      <c r="AJ25" s="55">
        <f t="shared" si="5"/>
        <v>-411.03325441047258</v>
      </c>
      <c r="AK25" s="55">
        <f t="shared" si="5"/>
        <v>2.391474335655238E-11</v>
      </c>
      <c r="AL25" s="55">
        <f t="shared" si="5"/>
        <v>2.5336244555131058E-11</v>
      </c>
      <c r="AM25" s="55">
        <f t="shared" si="5"/>
        <v>2.6913050250660971E-11</v>
      </c>
      <c r="AN25" s="55">
        <f t="shared" si="5"/>
        <v>2.1377020845378654E-11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Tax paid</v>
      </c>
      <c r="F32" s="9">
        <f xml:space="preserve"> 'FS Qtr'!F32</f>
        <v>0</v>
      </c>
      <c r="G32" s="370" t="str">
        <f xml:space="preserve"> 'FS Qtr'!G32</f>
        <v>$ 000s</v>
      </c>
      <c r="H32" s="9">
        <f xml:space="preserve"> SUM(J32:AN32)</f>
        <v>-29911.249712986879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-97.978885574629203</v>
      </c>
      <c r="R32" s="9">
        <f xml:space="preserve"> SUMIFS('FS Qtr'!$J32:$EA32, 'FS Qtr'!$J$4:$EA$4, 'FS Ann'!R$4)</f>
        <v>-1139.2498942469697</v>
      </c>
      <c r="S32" s="9">
        <f xml:space="preserve"> SUMIFS('FS Qtr'!$J32:$EA32, 'FS Qtr'!$J$4:$EA$4, 'FS Ann'!S$4)</f>
        <v>-1328.1227240325927</v>
      </c>
      <c r="T32" s="9">
        <f xml:space="preserve"> SUMIFS('FS Qtr'!$J32:$EA32, 'FS Qtr'!$J$4:$EA$4, 'FS Ann'!T$4)</f>
        <v>-1498.5437932973414</v>
      </c>
      <c r="U32" s="9">
        <f xml:space="preserve"> SUMIFS('FS Qtr'!$J32:$EA32, 'FS Qtr'!$J$4:$EA$4, 'FS Ann'!U$4)</f>
        <v>-1613.6408622754843</v>
      </c>
      <c r="V32" s="9">
        <f xml:space="preserve"> SUMIFS('FS Qtr'!$J32:$EA32, 'FS Qtr'!$J$4:$EA$4, 'FS Ann'!V$4)</f>
        <v>-1663.1732148499666</v>
      </c>
      <c r="W32" s="9">
        <f xml:space="preserve"> SUMIFS('FS Qtr'!$J32:$EA32, 'FS Qtr'!$J$4:$EA$4, 'FS Ann'!W$4)</f>
        <v>-1700.3449622903197</v>
      </c>
      <c r="X32" s="9">
        <f xml:space="preserve"> SUMIFS('FS Qtr'!$J32:$EA32, 'FS Qtr'!$J$4:$EA$4, 'FS Ann'!X$4)</f>
        <v>-1727.4357461485956</v>
      </c>
      <c r="Y32" s="9">
        <f xml:space="preserve"> SUMIFS('FS Qtr'!$J32:$EA32, 'FS Qtr'!$J$4:$EA$4, 'FS Ann'!Y$4)</f>
        <v>-1746.3018307412424</v>
      </c>
      <c r="Z32" s="9">
        <f xml:space="preserve"> SUMIFS('FS Qtr'!$J32:$EA32, 'FS Qtr'!$J$4:$EA$4, 'FS Ann'!Z$4)</f>
        <v>-1758.454627799071</v>
      </c>
      <c r="AA32" s="9">
        <f xml:space="preserve"> SUMIFS('FS Qtr'!$J32:$EA32, 'FS Qtr'!$J$4:$EA$4, 'FS Ann'!AA$4)</f>
        <v>-1765.1246550941801</v>
      </c>
      <c r="AB32" s="9">
        <f xml:space="preserve"> SUMIFS('FS Qtr'!$J32:$EA32, 'FS Qtr'!$J$4:$EA$4, 'FS Ann'!AB$4)</f>
        <v>-1767.3136309462536</v>
      </c>
      <c r="AC32" s="9">
        <f xml:space="preserve"> SUMIFS('FS Qtr'!$J32:$EA32, 'FS Qtr'!$J$4:$EA$4, 'FS Ann'!AC$4)</f>
        <v>-1765.8369053245476</v>
      </c>
      <c r="AD32" s="9">
        <f xml:space="preserve"> SUMIFS('FS Qtr'!$J32:$EA32, 'FS Qtr'!$J$4:$EA$4, 'FS Ann'!AD$4)</f>
        <v>-1761.3580200426995</v>
      </c>
      <c r="AE32" s="9">
        <f xml:space="preserve"> SUMIFS('FS Qtr'!$J32:$EA32, 'FS Qtr'!$J$4:$EA$4, 'FS Ann'!AE$4)</f>
        <v>-1754.4168580463891</v>
      </c>
      <c r="AF32" s="9">
        <f xml:space="preserve"> SUMIFS('FS Qtr'!$J32:$EA32, 'FS Qtr'!$J$4:$EA$4, 'FS Ann'!AF$4)</f>
        <v>-1745.4525709729105</v>
      </c>
      <c r="AG32" s="9">
        <f xml:space="preserve"> SUMIFS('FS Qtr'!$J32:$EA32, 'FS Qtr'!$J$4:$EA$4, 'FS Ann'!AG$4)</f>
        <v>-1734.8222535763609</v>
      </c>
      <c r="AH32" s="9">
        <f xml:space="preserve"> SUMIFS('FS Qtr'!$J32:$EA32, 'FS Qtr'!$J$4:$EA$4, 'FS Ann'!AH$4)</f>
        <v>-1722.8161539439839</v>
      </c>
      <c r="AI32" s="9">
        <f xml:space="preserve"> SUMIFS('FS Qtr'!$J32:$EA32, 'FS Qtr'!$J$4:$EA$4, 'FS Ann'!AI$4)</f>
        <v>-1620.8621237833449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292755.79151432152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13501.729570020252</v>
      </c>
      <c r="R33" s="55">
        <f t="shared" si="6"/>
        <v>12335.678316946131</v>
      </c>
      <c r="S33" s="55">
        <f t="shared" si="6"/>
        <v>12043.02819661791</v>
      </c>
      <c r="T33" s="55">
        <f t="shared" si="6"/>
        <v>11761.392667171</v>
      </c>
      <c r="U33" s="55">
        <f t="shared" si="6"/>
        <v>11541.537183236194</v>
      </c>
      <c r="V33" s="55">
        <f t="shared" si="6"/>
        <v>11366.472874139721</v>
      </c>
      <c r="W33" s="55">
        <f t="shared" si="6"/>
        <v>11223.798677352037</v>
      </c>
      <c r="X33" s="55">
        <f t="shared" si="6"/>
        <v>11084.004790622299</v>
      </c>
      <c r="Y33" s="55">
        <f t="shared" si="6"/>
        <v>10958.513961773282</v>
      </c>
      <c r="Z33" s="55">
        <f t="shared" si="6"/>
        <v>10819.825151608655</v>
      </c>
      <c r="AA33" s="55">
        <f t="shared" si="6"/>
        <v>10705.647997274828</v>
      </c>
      <c r="AB33" s="55">
        <f t="shared" si="6"/>
        <v>10588.990529499479</v>
      </c>
      <c r="AC33" s="55">
        <f t="shared" si="6"/>
        <v>10481.686114061158</v>
      </c>
      <c r="AD33" s="55">
        <f t="shared" si="6"/>
        <v>10358.355373614981</v>
      </c>
      <c r="AE33" s="55">
        <f t="shared" si="6"/>
        <v>10255.484682483584</v>
      </c>
      <c r="AF33" s="55">
        <f t="shared" si="6"/>
        <v>10147.918376351125</v>
      </c>
      <c r="AG33" s="55">
        <f t="shared" si="6"/>
        <v>10047.29965930346</v>
      </c>
      <c r="AH33" s="55">
        <f t="shared" si="6"/>
        <v>9929.9342491022398</v>
      </c>
      <c r="AI33" s="55">
        <f t="shared" si="6"/>
        <v>9919.4493635845483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-25094.103444497709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-4523.702227677366</v>
      </c>
      <c r="L35" s="9">
        <f xml:space="preserve"> SUMIFS('FS Qtr'!$J35:$EA35, 'FS Qtr'!$J$4:$EA$4, 'FS Ann'!L$4)</f>
        <v>-4133.6481812175389</v>
      </c>
      <c r="M35" s="9">
        <f xml:space="preserve"> SUMIFS('FS Qtr'!$J35:$EA35, 'FS Qtr'!$J$4:$EA$4, 'FS Ann'!M$4)</f>
        <v>-3725.7433585628305</v>
      </c>
      <c r="N35" s="9">
        <f xml:space="preserve"> SUMIFS('FS Qtr'!$J35:$EA35, 'FS Qtr'!$J$4:$EA$4, 'FS Ann'!N$4)</f>
        <v>-3278.2558561318983</v>
      </c>
      <c r="O35" s="9">
        <f xml:space="preserve"> SUMIFS('FS Qtr'!$J35:$EA35, 'FS Qtr'!$J$4:$EA$4, 'FS Ann'!O$4)</f>
        <v>-2818.0122915414113</v>
      </c>
      <c r="P35" s="9">
        <f xml:space="preserve"> SUMIFS('FS Qtr'!$J35:$EA35, 'FS Qtr'!$J$4:$EA$4, 'FS Ann'!P$4)</f>
        <v>-2334.2910708331588</v>
      </c>
      <c r="Q35" s="9">
        <f xml:space="preserve"> SUMIFS('FS Qtr'!$J35:$EA35, 'FS Qtr'!$J$4:$EA$4, 'FS Ann'!Q$4)</f>
        <v>-1831.3045761728604</v>
      </c>
      <c r="R35" s="9">
        <f xml:space="preserve"> SUMIFS('FS Qtr'!$J35:$EA35, 'FS Qtr'!$J$4:$EA$4, 'FS Ann'!R$4)</f>
        <v>-1324.9639980915276</v>
      </c>
      <c r="S35" s="9">
        <f xml:space="preserve"> SUMIFS('FS Qtr'!$J35:$EA35, 'FS Qtr'!$J$4:$EA$4, 'FS Ann'!S$4)</f>
        <v>-822.17094916958217</v>
      </c>
      <c r="T35" s="9">
        <f xml:space="preserve"> SUMIFS('FS Qtr'!$J35:$EA35, 'FS Qtr'!$J$4:$EA$4, 'FS Ann'!T$4)</f>
        <v>-302.01093509987345</v>
      </c>
      <c r="U35" s="9">
        <f xml:space="preserve"> SUMIFS('FS Qtr'!$J35:$EA35, 'FS Qtr'!$J$4:$EA$4, 'FS Ann'!U$4)</f>
        <v>9.0959825442081173E-12</v>
      </c>
      <c r="V35" s="9">
        <f xml:space="preserve"> SUMIFS('FS Qtr'!$J35:$EA35, 'FS Qtr'!$J$4:$EA$4, 'FS Ann'!V$4)</f>
        <v>9.6366511140550062E-12</v>
      </c>
      <c r="W35" s="9">
        <f xml:space="preserve"> SUMIFS('FS Qtr'!$J35:$EA35, 'FS Qtr'!$J$4:$EA$4, 'FS Ann'!W$4)</f>
        <v>1.0236389813664269E-11</v>
      </c>
      <c r="X35" s="9">
        <f xml:space="preserve"> SUMIFS('FS Qtr'!$J35:$EA35, 'FS Qtr'!$J$4:$EA$4, 'FS Ann'!X$4)</f>
        <v>1.0873453358134258E-11</v>
      </c>
      <c r="Y35" s="9">
        <f xml:space="preserve"> SUMIFS('FS Qtr'!$J35:$EA35, 'FS Qtr'!$J$4:$EA$4, 'FS Ann'!Y$4)</f>
        <v>1.1582535629294537E-11</v>
      </c>
      <c r="Z35" s="9">
        <f xml:space="preserve"> SUMIFS('FS Qtr'!$J35:$EA35, 'FS Qtr'!$J$4:$EA$4, 'FS Ann'!Z$4)</f>
        <v>1.2271005835064541E-11</v>
      </c>
      <c r="AA35" s="9">
        <f xml:space="preserve"> SUMIFS('FS Qtr'!$J35:$EA35, 'FS Qtr'!$J$4:$EA$4, 'FS Ann'!AA$4)</f>
        <v>1.3034694070252972E-11</v>
      </c>
      <c r="AB35" s="9">
        <f xml:space="preserve"> SUMIFS('FS Qtr'!$J35:$EA35, 'FS Qtr'!$J$4:$EA$4, 'FS Ann'!AB$4)</f>
        <v>1.3845910578869378E-11</v>
      </c>
      <c r="AC35" s="9">
        <f xml:space="preserve"> SUMIFS('FS Qtr'!$J35:$EA35, 'FS Qtr'!$J$4:$EA$4, 'FS Ann'!AC$4)</f>
        <v>1.47488334494772E-11</v>
      </c>
      <c r="AD35" s="9">
        <f xml:space="preserve"> SUMIFS('FS Qtr'!$J35:$EA35, 'FS Qtr'!$J$4:$EA$4, 'FS Ann'!AD$4)</f>
        <v>1.5625509569872397E-11</v>
      </c>
      <c r="AE35" s="9">
        <f xml:space="preserve"> SUMIFS('FS Qtr'!$J35:$EA35, 'FS Qtr'!$J$4:$EA$4, 'FS Ann'!AE$4)</f>
        <v>1.6597965942864827E-11</v>
      </c>
      <c r="AF35" s="9">
        <f xml:space="preserve"> SUMIFS('FS Qtr'!$J35:$EA35, 'FS Qtr'!$J$4:$EA$4, 'FS Ann'!AF$4)</f>
        <v>1.7630943311549903E-11</v>
      </c>
      <c r="AG35" s="9">
        <f xml:space="preserve"> SUMIFS('FS Qtr'!$J35:$EA35, 'FS Qtr'!$J$4:$EA$4, 'FS Ann'!AG$4)</f>
        <v>1.8780696652488226E-11</v>
      </c>
      <c r="AH35" s="9">
        <f xml:space="preserve"> SUMIFS('FS Qtr'!$J35:$EA35, 'FS Qtr'!$J$4:$EA$4, 'FS Ann'!AH$4)</f>
        <v>1.9897028214304464E-11</v>
      </c>
      <c r="AI35" s="9">
        <f xml:space="preserve"> SUMIFS('FS Qtr'!$J35:$EA35, 'FS Qtr'!$J$4:$EA$4, 'FS Ann'!AI$4)</f>
        <v>2.1135323311439561E-11</v>
      </c>
      <c r="AJ35" s="9">
        <f xml:space="preserve"> SUMIFS('FS Qtr'!$J35:$EA35, 'FS Qtr'!$J$4:$EA$4, 'FS Ann'!AJ$4)</f>
        <v>2.2450683924644364E-11</v>
      </c>
      <c r="AK35" s="9">
        <f xml:space="preserve"> SUMIFS('FS Qtr'!$J35:$EA35, 'FS Qtr'!$J$4:$EA$4, 'FS Ann'!AK$4)</f>
        <v>2.391474335655238E-11</v>
      </c>
      <c r="AL35" s="9">
        <f xml:space="preserve"> SUMIFS('FS Qtr'!$J35:$EA35, 'FS Qtr'!$J$4:$EA$4, 'FS Ann'!AL$4)</f>
        <v>2.5336244555131058E-11</v>
      </c>
      <c r="AM35" s="9">
        <f xml:space="preserve"> SUMIFS('FS Qtr'!$J35:$EA35, 'FS Qtr'!$J$4:$EA$4, 'FS Ann'!AM$4)</f>
        <v>2.6913050250660971E-11</v>
      </c>
      <c r="AN35" s="9">
        <f xml:space="preserve"> SUMIFS('FS Qtr'!$J35:$EA35, 'FS Qtr'!$J$4:$EA$4, 'FS Ann'!AN$4)</f>
        <v>2.1377020845378654E-11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-77067.577924494966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-5904.58930665757</v>
      </c>
      <c r="L36" s="9">
        <f xml:space="preserve"> SUMIFS('FS Qtr'!$J36:$EA36, 'FS Qtr'!$J$4:$EA$4, 'FS Ann'!L$4)</f>
        <v>-6744.237541240871</v>
      </c>
      <c r="M36" s="9">
        <f xml:space="preserve"> SUMIFS('FS Qtr'!$J36:$EA36, 'FS Qtr'!$J$4:$EA$4, 'FS Ann'!M$4)</f>
        <v>-7073.8203794216133</v>
      </c>
      <c r="N36" s="9">
        <f xml:space="preserve"> SUMIFS('FS Qtr'!$J36:$EA36, 'FS Qtr'!$J$4:$EA$4, 'FS Ann'!N$4)</f>
        <v>-7425.7193779431718</v>
      </c>
      <c r="O36" s="9">
        <f xml:space="preserve"> SUMIFS('FS Qtr'!$J36:$EA36, 'FS Qtr'!$J$4:$EA$4, 'FS Ann'!O$4)</f>
        <v>-7807.2608303990846</v>
      </c>
      <c r="P36" s="9">
        <f xml:space="preserve"> SUMIFS('FS Qtr'!$J36:$EA36, 'FS Qtr'!$J$4:$EA$4, 'FS Ann'!P$4)</f>
        <v>-8206.3788314005506</v>
      </c>
      <c r="Q36" s="9">
        <f xml:space="preserve"> SUMIFS('FS Qtr'!$J36:$EA36, 'FS Qtr'!$J$4:$EA$4, 'FS Ann'!Q$4)</f>
        <v>-8554.6412469196403</v>
      </c>
      <c r="R36" s="9">
        <f xml:space="preserve"> SUMIFS('FS Qtr'!$J36:$EA36, 'FS Qtr'!$J$4:$EA$4, 'FS Ann'!R$4)</f>
        <v>-8164.0193226362644</v>
      </c>
      <c r="S36" s="9">
        <f xml:space="preserve"> SUMIFS('FS Qtr'!$J36:$EA36, 'FS Qtr'!$J$4:$EA$4, 'FS Ann'!S$4)</f>
        <v>-8441.6968943826578</v>
      </c>
      <c r="T36" s="9">
        <f xml:space="preserve"> SUMIFS('FS Qtr'!$J36:$EA36, 'FS Qtr'!$J$4:$EA$4, 'FS Ann'!T$4)</f>
        <v>-8745.2141934932024</v>
      </c>
      <c r="U36" s="9">
        <f xml:space="preserve"> SUMIFS('FS Qtr'!$J36:$EA36, 'FS Qtr'!$J$4:$EA$4, 'FS Ann'!U$4)</f>
        <v>-9.0959825442081173E-12</v>
      </c>
      <c r="V36" s="9">
        <f xml:space="preserve"> SUMIFS('FS Qtr'!$J36:$EA36, 'FS Qtr'!$J$4:$EA$4, 'FS Ann'!V$4)</f>
        <v>-9.6366511140550062E-12</v>
      </c>
      <c r="W36" s="9">
        <f xml:space="preserve"> SUMIFS('FS Qtr'!$J36:$EA36, 'FS Qtr'!$J$4:$EA$4, 'FS Ann'!W$4)</f>
        <v>-1.0236389813664269E-11</v>
      </c>
      <c r="X36" s="9">
        <f xml:space="preserve"> SUMIFS('FS Qtr'!$J36:$EA36, 'FS Qtr'!$J$4:$EA$4, 'FS Ann'!X$4)</f>
        <v>-1.0873453358134258E-11</v>
      </c>
      <c r="Y36" s="9">
        <f xml:space="preserve"> SUMIFS('FS Qtr'!$J36:$EA36, 'FS Qtr'!$J$4:$EA$4, 'FS Ann'!Y$4)</f>
        <v>-1.1582535629294537E-11</v>
      </c>
      <c r="Z36" s="9">
        <f xml:space="preserve"> SUMIFS('FS Qtr'!$J36:$EA36, 'FS Qtr'!$J$4:$EA$4, 'FS Ann'!Z$4)</f>
        <v>-1.2271005835064541E-11</v>
      </c>
      <c r="AA36" s="9">
        <f xml:space="preserve"> SUMIFS('FS Qtr'!$J36:$EA36, 'FS Qtr'!$J$4:$EA$4, 'FS Ann'!AA$4)</f>
        <v>-1.3034694070252972E-11</v>
      </c>
      <c r="AB36" s="9">
        <f xml:space="preserve"> SUMIFS('FS Qtr'!$J36:$EA36, 'FS Qtr'!$J$4:$EA$4, 'FS Ann'!AB$4)</f>
        <v>-1.3845910578869378E-11</v>
      </c>
      <c r="AC36" s="9">
        <f xml:space="preserve"> SUMIFS('FS Qtr'!$J36:$EA36, 'FS Qtr'!$J$4:$EA$4, 'FS Ann'!AC$4)</f>
        <v>-1.47488334494772E-11</v>
      </c>
      <c r="AD36" s="9">
        <f xml:space="preserve"> SUMIFS('FS Qtr'!$J36:$EA36, 'FS Qtr'!$J$4:$EA$4, 'FS Ann'!AD$4)</f>
        <v>-1.5625509569872397E-11</v>
      </c>
      <c r="AE36" s="9">
        <f xml:space="preserve"> SUMIFS('FS Qtr'!$J36:$EA36, 'FS Qtr'!$J$4:$EA$4, 'FS Ann'!AE$4)</f>
        <v>-1.6597965942864827E-11</v>
      </c>
      <c r="AF36" s="9">
        <f xml:space="preserve"> SUMIFS('FS Qtr'!$J36:$EA36, 'FS Qtr'!$J$4:$EA$4, 'FS Ann'!AF$4)</f>
        <v>-1.7630943311549903E-11</v>
      </c>
      <c r="AG36" s="9">
        <f xml:space="preserve"> SUMIFS('FS Qtr'!$J36:$EA36, 'FS Qtr'!$J$4:$EA$4, 'FS Ann'!AG$4)</f>
        <v>-1.8780696652488226E-11</v>
      </c>
      <c r="AH36" s="9">
        <f xml:space="preserve"> SUMIFS('FS Qtr'!$J36:$EA36, 'FS Qtr'!$J$4:$EA$4, 'FS Ann'!AH$4)</f>
        <v>-1.9897028214304464E-11</v>
      </c>
      <c r="AI36" s="9">
        <f xml:space="preserve"> SUMIFS('FS Qtr'!$J36:$EA36, 'FS Qtr'!$J$4:$EA$4, 'FS Ann'!AI$4)</f>
        <v>-2.1135323311439561E-11</v>
      </c>
      <c r="AJ36" s="9">
        <f xml:space="preserve"> SUMIFS('FS Qtr'!$J36:$EA36, 'FS Qtr'!$J$4:$EA$4, 'FS Ann'!AJ$4)</f>
        <v>-2.2450683924644364E-11</v>
      </c>
      <c r="AK36" s="9">
        <f xml:space="preserve"> SUMIFS('FS Qtr'!$J36:$EA36, 'FS Qtr'!$J$4:$EA$4, 'FS Ann'!AK$4)</f>
        <v>-2.391474335655238E-11</v>
      </c>
      <c r="AL36" s="9">
        <f xml:space="preserve"> SUMIFS('FS Qtr'!$J36:$EA36, 'FS Qtr'!$J$4:$EA$4, 'FS Ann'!AL$4)</f>
        <v>-2.5336244555131058E-11</v>
      </c>
      <c r="AM36" s="9">
        <f xml:space="preserve"> SUMIFS('FS Qtr'!$J36:$EA36, 'FS Qtr'!$J$4:$EA$4, 'FS Ann'!AM$4)</f>
        <v>-2.6913050250660971E-11</v>
      </c>
      <c r="AN36" s="9">
        <f xml:space="preserve"> SUMIFS('FS Qtr'!$J36:$EA36, 'FS Qtr'!$J$4:$EA$4, 'FS Ann'!AN$4)</f>
        <v>-2.1377020845378654E-11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190594.11014532889</v>
      </c>
      <c r="I37" s="55"/>
      <c r="J37" s="55">
        <f t="shared" ref="J37:AN37" si="7" xml:space="preserve"> J33 + SUM(J35:J36)</f>
        <v>0</v>
      </c>
      <c r="K37" s="55">
        <f t="shared" si="7"/>
        <v>3128.4874603004828</v>
      </c>
      <c r="L37" s="55">
        <f t="shared" si="7"/>
        <v>3263.3657167375204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3115.7837469277511</v>
      </c>
      <c r="R37" s="55">
        <f t="shared" si="7"/>
        <v>2846.6949962183389</v>
      </c>
      <c r="S37" s="55">
        <f t="shared" si="7"/>
        <v>2779.1603530656703</v>
      </c>
      <c r="T37" s="55">
        <f t="shared" si="7"/>
        <v>2714.1675385779236</v>
      </c>
      <c r="U37" s="55">
        <f t="shared" si="7"/>
        <v>11541.537183236194</v>
      </c>
      <c r="V37" s="55">
        <f t="shared" si="7"/>
        <v>11366.472874139721</v>
      </c>
      <c r="W37" s="55">
        <f t="shared" si="7"/>
        <v>11223.798677352037</v>
      </c>
      <c r="X37" s="55">
        <f t="shared" si="7"/>
        <v>11084.004790622299</v>
      </c>
      <c r="Y37" s="55">
        <f t="shared" si="7"/>
        <v>10958.513961773282</v>
      </c>
      <c r="Z37" s="55">
        <f t="shared" si="7"/>
        <v>10819.825151608655</v>
      </c>
      <c r="AA37" s="55">
        <f t="shared" si="7"/>
        <v>10705.647997274828</v>
      </c>
      <c r="AB37" s="55">
        <f t="shared" si="7"/>
        <v>10588.990529499479</v>
      </c>
      <c r="AC37" s="55">
        <f t="shared" si="7"/>
        <v>10481.686114061158</v>
      </c>
      <c r="AD37" s="55">
        <f t="shared" si="7"/>
        <v>10358.355373614981</v>
      </c>
      <c r="AE37" s="55">
        <f t="shared" si="7"/>
        <v>10255.484682483584</v>
      </c>
      <c r="AF37" s="55">
        <f t="shared" si="7"/>
        <v>10147.918376351125</v>
      </c>
      <c r="AG37" s="55">
        <f t="shared" si="7"/>
        <v>10047.29965930346</v>
      </c>
      <c r="AH37" s="55">
        <f t="shared" si="7"/>
        <v>9929.9342491022398</v>
      </c>
      <c r="AI37" s="55">
        <f t="shared" si="7"/>
        <v>9919.4493635845483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190594.11014532889</v>
      </c>
      <c r="I41" s="55"/>
      <c r="J41" s="55">
        <f t="shared" ref="J41:AN41" si="8" xml:space="preserve"> J37 + SUM(J39:J40)</f>
        <v>0</v>
      </c>
      <c r="K41" s="55">
        <f t="shared" si="8"/>
        <v>3128.4874603004828</v>
      </c>
      <c r="L41" s="55">
        <f t="shared" si="8"/>
        <v>3263.3657167375204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3115.7837469277511</v>
      </c>
      <c r="R41" s="55">
        <f t="shared" si="8"/>
        <v>2846.6949962183389</v>
      </c>
      <c r="S41" s="55">
        <f t="shared" si="8"/>
        <v>2779.1603530656703</v>
      </c>
      <c r="T41" s="55">
        <f t="shared" si="8"/>
        <v>2714.1675385779236</v>
      </c>
      <c r="U41" s="55">
        <f t="shared" si="8"/>
        <v>11541.537183236194</v>
      </c>
      <c r="V41" s="55">
        <f t="shared" si="8"/>
        <v>11366.472874139721</v>
      </c>
      <c r="W41" s="55">
        <f t="shared" si="8"/>
        <v>11223.798677352037</v>
      </c>
      <c r="X41" s="55">
        <f t="shared" si="8"/>
        <v>11084.004790622299</v>
      </c>
      <c r="Y41" s="55">
        <f t="shared" si="8"/>
        <v>10958.513961773282</v>
      </c>
      <c r="Z41" s="55">
        <f t="shared" si="8"/>
        <v>10819.825151608655</v>
      </c>
      <c r="AA41" s="55">
        <f t="shared" si="8"/>
        <v>10705.647997274828</v>
      </c>
      <c r="AB41" s="55">
        <f t="shared" si="8"/>
        <v>10588.990529499479</v>
      </c>
      <c r="AC41" s="55">
        <f t="shared" si="8"/>
        <v>10481.686114061158</v>
      </c>
      <c r="AD41" s="55">
        <f t="shared" si="8"/>
        <v>10358.355373614981</v>
      </c>
      <c r="AE41" s="55">
        <f t="shared" si="8"/>
        <v>10255.484682483584</v>
      </c>
      <c r="AF41" s="55">
        <f t="shared" si="8"/>
        <v>10147.918376351125</v>
      </c>
      <c r="AG41" s="55">
        <f t="shared" si="8"/>
        <v>10047.29965930346</v>
      </c>
      <c r="AH41" s="55">
        <f t="shared" si="8"/>
        <v>9929.9342491022398</v>
      </c>
      <c r="AI41" s="55">
        <f t="shared" si="8"/>
        <v>9919.4493635845483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190594.11014532889</v>
      </c>
      <c r="I46" s="55"/>
      <c r="J46" s="55">
        <f t="shared" ref="J46:AN46" si="9" xml:space="preserve"> J41 + SUM(J43:J45)</f>
        <v>0</v>
      </c>
      <c r="K46" s="55">
        <f t="shared" si="9"/>
        <v>3128.4874603004828</v>
      </c>
      <c r="L46" s="55">
        <f t="shared" si="9"/>
        <v>3263.3657167375204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3115.7837469277511</v>
      </c>
      <c r="R46" s="55">
        <f t="shared" si="9"/>
        <v>2846.6949962183389</v>
      </c>
      <c r="S46" s="55">
        <f t="shared" si="9"/>
        <v>2779.1603530656703</v>
      </c>
      <c r="T46" s="55">
        <f t="shared" si="9"/>
        <v>2714.1675385779236</v>
      </c>
      <c r="U46" s="55">
        <f t="shared" si="9"/>
        <v>11541.537183236194</v>
      </c>
      <c r="V46" s="55">
        <f t="shared" si="9"/>
        <v>11366.472874139721</v>
      </c>
      <c r="W46" s="55">
        <f t="shared" si="9"/>
        <v>11223.798677352037</v>
      </c>
      <c r="X46" s="55">
        <f t="shared" si="9"/>
        <v>11084.004790622299</v>
      </c>
      <c r="Y46" s="55">
        <f t="shared" si="9"/>
        <v>10958.513961773282</v>
      </c>
      <c r="Z46" s="55">
        <f t="shared" si="9"/>
        <v>10819.825151608655</v>
      </c>
      <c r="AA46" s="55">
        <f t="shared" si="9"/>
        <v>10705.647997274828</v>
      </c>
      <c r="AB46" s="55">
        <f t="shared" si="9"/>
        <v>10588.990529499479</v>
      </c>
      <c r="AC46" s="55">
        <f t="shared" si="9"/>
        <v>10481.686114061158</v>
      </c>
      <c r="AD46" s="55">
        <f t="shared" si="9"/>
        <v>10358.355373614981</v>
      </c>
      <c r="AE46" s="55">
        <f t="shared" si="9"/>
        <v>10255.484682483584</v>
      </c>
      <c r="AF46" s="55">
        <f t="shared" si="9"/>
        <v>10147.918376351125</v>
      </c>
      <c r="AG46" s="55">
        <f t="shared" si="9"/>
        <v>10047.29965930346</v>
      </c>
      <c r="AH46" s="55">
        <f t="shared" si="9"/>
        <v>9929.9342491022398</v>
      </c>
      <c r="AI46" s="55">
        <f t="shared" si="9"/>
        <v>9919.4493635845483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-22932.422075505543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-22932.422075505543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167661.68806982334</v>
      </c>
      <c r="I49" s="55"/>
      <c r="J49" s="55">
        <f t="shared" ref="J49:AN49" si="10" xml:space="preserve"> J46 + J48</f>
        <v>0</v>
      </c>
      <c r="K49" s="55">
        <f t="shared" si="10"/>
        <v>3128.4874603004828</v>
      </c>
      <c r="L49" s="55">
        <f t="shared" si="10"/>
        <v>3263.3657167375204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3115.7837469277511</v>
      </c>
      <c r="R49" s="55">
        <f t="shared" si="10"/>
        <v>2846.6949962183389</v>
      </c>
      <c r="S49" s="55">
        <f t="shared" si="10"/>
        <v>2779.1603530656703</v>
      </c>
      <c r="T49" s="55">
        <f t="shared" si="10"/>
        <v>2714.1675385779236</v>
      </c>
      <c r="U49" s="55">
        <f t="shared" si="10"/>
        <v>11541.537183236194</v>
      </c>
      <c r="V49" s="55">
        <f t="shared" si="10"/>
        <v>11366.472874139721</v>
      </c>
      <c r="W49" s="55">
        <f t="shared" si="10"/>
        <v>11223.798677352037</v>
      </c>
      <c r="X49" s="55">
        <f t="shared" si="10"/>
        <v>11084.004790622299</v>
      </c>
      <c r="Y49" s="55">
        <f t="shared" si="10"/>
        <v>10958.513961773282</v>
      </c>
      <c r="Z49" s="55">
        <f t="shared" si="10"/>
        <v>10819.825151608655</v>
      </c>
      <c r="AA49" s="55">
        <f t="shared" si="10"/>
        <v>10705.647997274828</v>
      </c>
      <c r="AB49" s="55">
        <f t="shared" si="10"/>
        <v>10588.990529499479</v>
      </c>
      <c r="AC49" s="55">
        <f t="shared" si="10"/>
        <v>10481.686114061158</v>
      </c>
      <c r="AD49" s="55">
        <f t="shared" si="10"/>
        <v>10358.355373614981</v>
      </c>
      <c r="AE49" s="55">
        <f t="shared" si="10"/>
        <v>10255.484682483584</v>
      </c>
      <c r="AF49" s="55">
        <f t="shared" si="10"/>
        <v>10147.918376351125</v>
      </c>
      <c r="AG49" s="55">
        <f t="shared" si="10"/>
        <v>10047.29965930346</v>
      </c>
      <c r="AH49" s="55">
        <f t="shared" si="10"/>
        <v>9929.9342491022398</v>
      </c>
      <c r="AI49" s="55">
        <f t="shared" si="10"/>
        <v>-13012.972711920995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-167661.68806982331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-3162.2009706701137</v>
      </c>
      <c r="Q51" s="9">
        <f xml:space="preserve"> SUMIFS('FS Qtr'!$J52:$EA52, 'FS Qtr'!$J$4:$EA$4, 'FS Ann'!Q$4)</f>
        <v>-3115.7837469277515</v>
      </c>
      <c r="R51" s="9">
        <f xml:space="preserve"> SUMIFS('FS Qtr'!$J52:$EA52, 'FS Qtr'!$J$4:$EA$4, 'FS Ann'!R$4)</f>
        <v>-2846.694996218338</v>
      </c>
      <c r="S51" s="9">
        <f xml:space="preserve"> SUMIFS('FS Qtr'!$J52:$EA52, 'FS Qtr'!$J$4:$EA$4, 'FS Ann'!S$4)</f>
        <v>-2779.160353065673</v>
      </c>
      <c r="T51" s="9">
        <f xml:space="preserve"> SUMIFS('FS Qtr'!$J52:$EA52, 'FS Qtr'!$J$4:$EA$4, 'FS Ann'!T$4)</f>
        <v>-2714.1675385779236</v>
      </c>
      <c r="U51" s="9">
        <f xml:space="preserve"> SUMIFS('FS Qtr'!$J52:$EA52, 'FS Qtr'!$J$4:$EA$4, 'FS Ann'!U$4)</f>
        <v>-11541.537183236196</v>
      </c>
      <c r="V51" s="9">
        <f xml:space="preserve"> SUMIFS('FS Qtr'!$J52:$EA52, 'FS Qtr'!$J$4:$EA$4, 'FS Ann'!V$4)</f>
        <v>-11366.472874139725</v>
      </c>
      <c r="W51" s="9">
        <f xml:space="preserve"> SUMIFS('FS Qtr'!$J52:$EA52, 'FS Qtr'!$J$4:$EA$4, 'FS Ann'!W$4)</f>
        <v>-11223.798677352035</v>
      </c>
      <c r="X51" s="9">
        <f xml:space="preserve"> SUMIFS('FS Qtr'!$J52:$EA52, 'FS Qtr'!$J$4:$EA$4, 'FS Ann'!X$4)</f>
        <v>-11084.004790622301</v>
      </c>
      <c r="Y51" s="9">
        <f xml:space="preserve"> SUMIFS('FS Qtr'!$J52:$EA52, 'FS Qtr'!$J$4:$EA$4, 'FS Ann'!Y$4)</f>
        <v>-10958.513961773282</v>
      </c>
      <c r="Z51" s="9">
        <f xml:space="preserve"> SUMIFS('FS Qtr'!$J52:$EA52, 'FS Qtr'!$J$4:$EA$4, 'FS Ann'!Z$4)</f>
        <v>-10819.825151608653</v>
      </c>
      <c r="AA51" s="9">
        <f xml:space="preserve"> SUMIFS('FS Qtr'!$J52:$EA52, 'FS Qtr'!$J$4:$EA$4, 'FS Ann'!AA$4)</f>
        <v>-10705.647997274828</v>
      </c>
      <c r="AB51" s="9">
        <f xml:space="preserve"> SUMIFS('FS Qtr'!$J52:$EA52, 'FS Qtr'!$J$4:$EA$4, 'FS Ann'!AB$4)</f>
        <v>-10588.990529499477</v>
      </c>
      <c r="AC51" s="9">
        <f xml:space="preserve"> SUMIFS('FS Qtr'!$J52:$EA52, 'FS Qtr'!$J$4:$EA$4, 'FS Ann'!AC$4)</f>
        <v>-10481.686114061158</v>
      </c>
      <c r="AD51" s="9">
        <f xml:space="preserve"> SUMIFS('FS Qtr'!$J52:$EA52, 'FS Qtr'!$J$4:$EA$4, 'FS Ann'!AD$4)</f>
        <v>-7980.4058325598189</v>
      </c>
      <c r="AE51" s="9">
        <f xml:space="preserve"> SUMIFS('FS Qtr'!$J52:$EA52, 'FS Qtr'!$J$4:$EA$4, 'FS Ann'!AE$4)</f>
        <v>-6248.0454016625672</v>
      </c>
      <c r="AF51" s="9">
        <f xml:space="preserve"> SUMIFS('FS Qtr'!$J52:$EA52, 'FS Qtr'!$J$4:$EA$4, 'FS Ann'!AF$4)</f>
        <v>-6140.4217882075873</v>
      </c>
      <c r="AG51" s="9">
        <f xml:space="preserve"> SUMIFS('FS Qtr'!$J52:$EA52, 'FS Qtr'!$J$4:$EA$4, 'FS Ann'!AG$4)</f>
        <v>-6033.8982016266154</v>
      </c>
      <c r="AH51" s="9">
        <f xml:space="preserve"> SUMIFS('FS Qtr'!$J52:$EA52, 'FS Qtr'!$J$4:$EA$4, 'FS Ann'!AH$4)</f>
        <v>-5928.164116434712</v>
      </c>
      <c r="AI51" s="9">
        <f xml:space="preserve"> SUMIFS('FS Qtr'!$J52:$EA52, 'FS Qtr'!$J$4:$EA$4, 'FS Ann'!AI$4)</f>
        <v>-5500.7377846560521</v>
      </c>
      <c r="AJ51" s="9">
        <f xml:space="preserve"> SUMIFS('FS Qtr'!$J52:$EA52, 'FS Qtr'!$J$4:$EA$4, 'FS Ann'!AJ$4)</f>
        <v>-411.03325441049503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2377.9495410551617</v>
      </c>
      <c r="AE52" s="55">
        <f t="shared" si="11"/>
        <v>4007.4392808210168</v>
      </c>
      <c r="AF52" s="55">
        <f t="shared" si="11"/>
        <v>4007.4965881435373</v>
      </c>
      <c r="AG52" s="55">
        <f t="shared" si="11"/>
        <v>4013.401457676845</v>
      </c>
      <c r="AH52" s="55">
        <f t="shared" si="11"/>
        <v>4001.7701326675278</v>
      </c>
      <c r="AI52" s="55">
        <f t="shared" si="11"/>
        <v>-18513.710496577049</v>
      </c>
      <c r="AJ52" s="55">
        <f t="shared" si="11"/>
        <v>105.65349621295536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2377.9495410551617</v>
      </c>
      <c r="AF63" s="9">
        <f xml:space="preserve"> SUMIFS( 'FS Qtr'!$J63:$EA63, 'FS Qtr'!$J$2:$EA$2, 'FS Ann'!AF$2)</f>
        <v>6385.3888218761804</v>
      </c>
      <c r="AG63" s="9">
        <f xml:space="preserve"> SUMIFS( 'FS Qtr'!$J63:$EA63, 'FS Qtr'!$J$2:$EA$2, 'FS Ann'!AG$2)</f>
        <v>10392.88541001972</v>
      </c>
      <c r="AH63" s="9">
        <f xml:space="preserve"> SUMIFS( 'FS Qtr'!$J63:$EA63, 'FS Qtr'!$J$2:$EA$2, 'FS Ann'!AH$2)</f>
        <v>14406.286867696565</v>
      </c>
      <c r="AI63" s="9">
        <f xml:space="preserve"> SUMIFS( 'FS Qtr'!$J63:$EA63, 'FS Qtr'!$J$2:$EA$2, 'FS Ann'!AI$2)</f>
        <v>18408.057000364093</v>
      </c>
      <c r="AJ63" s="9">
        <f xml:space="preserve"> SUMIFS( 'FS Qtr'!$J63:$EA63, 'FS Qtr'!$J$2:$EA$2, 'FS Ann'!AJ$2)</f>
        <v>-105.65349621295536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3118.7143964851866</v>
      </c>
      <c r="AF65" s="55">
        <f t="shared" si="13"/>
        <v>7122.4682800155078</v>
      </c>
      <c r="AG65" s="55">
        <f t="shared" si="13"/>
        <v>11126.297806178256</v>
      </c>
      <c r="AH65" s="55">
        <f t="shared" si="13"/>
        <v>15128.031065982806</v>
      </c>
      <c r="AI65" s="55">
        <f t="shared" si="13"/>
        <v>19134.189914062801</v>
      </c>
      <c r="AJ65" s="55">
        <f t="shared" si="13"/>
        <v>616.86681592506102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23118.714396485186</v>
      </c>
      <c r="AF67" s="55">
        <f t="shared" si="14"/>
        <v>23122.468280015506</v>
      </c>
      <c r="AG67" s="55">
        <f t="shared" si="14"/>
        <v>23126.297806178256</v>
      </c>
      <c r="AH67" s="55">
        <f t="shared" si="14"/>
        <v>23128.031065982806</v>
      </c>
      <c r="AI67" s="55">
        <f t="shared" si="14"/>
        <v>23134.189914062801</v>
      </c>
      <c r="AJ67" s="55">
        <f t="shared" si="14"/>
        <v>616.86681592506102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77067.577924494457</v>
      </c>
      <c r="L70" s="9">
        <f xml:space="preserve"> SUMIFS( 'FS Qtr'!$J70:$EA70, 'FS Qtr'!$J$2:$EA$2, 'FS Ann'!L$2)</f>
        <v>71162.988617836905</v>
      </c>
      <c r="M70" s="9">
        <f xml:space="preserve"> SUMIFS( 'FS Qtr'!$J70:$EA70, 'FS Qtr'!$J$2:$EA$2, 'FS Ann'!M$2)</f>
        <v>64418.75107659604</v>
      </c>
      <c r="N70" s="9">
        <f xml:space="preserve"> SUMIFS( 'FS Qtr'!$J70:$EA70, 'FS Qtr'!$J$2:$EA$2, 'FS Ann'!N$2)</f>
        <v>57344.930697174423</v>
      </c>
      <c r="O70" s="9">
        <f xml:space="preserve"> SUMIFS( 'FS Qtr'!$J70:$EA70, 'FS Qtr'!$J$2:$EA$2, 'FS Ann'!O$2)</f>
        <v>49919.211319231254</v>
      </c>
      <c r="P70" s="9">
        <f xml:space="preserve"> SUMIFS( 'FS Qtr'!$J70:$EA70, 'FS Qtr'!$J$2:$EA$2, 'FS Ann'!P$2)</f>
        <v>42111.950488832168</v>
      </c>
      <c r="Q70" s="9">
        <f xml:space="preserve"> SUMIFS( 'FS Qtr'!$J70:$EA70, 'FS Qtr'!$J$2:$EA$2, 'FS Ann'!Q$2)</f>
        <v>33905.571657431617</v>
      </c>
      <c r="R70" s="9">
        <f xml:space="preserve"> SUMIFS( 'FS Qtr'!$J70:$EA70, 'FS Qtr'!$J$2:$EA$2, 'FS Ann'!R$2)</f>
        <v>25350.930410511977</v>
      </c>
      <c r="S70" s="9">
        <f xml:space="preserve"> SUMIFS( 'FS Qtr'!$J70:$EA70, 'FS Qtr'!$J$2:$EA$2, 'FS Ann'!S$2)</f>
        <v>17186.911087875716</v>
      </c>
      <c r="T70" s="9">
        <f xml:space="preserve"> SUMIFS( 'FS Qtr'!$J70:$EA70, 'FS Qtr'!$J$2:$EA$2, 'FS Ann'!T$2)</f>
        <v>8745.2141934930587</v>
      </c>
      <c r="U70" s="9">
        <f xml:space="preserve"> SUMIFS( 'FS Qtr'!$J70:$EA70, 'FS Qtr'!$J$2:$EA$2, 'FS Ann'!U$2)</f>
        <v>-1.4574652595911175E-10</v>
      </c>
      <c r="V70" s="9">
        <f xml:space="preserve"> SUMIFS( 'FS Qtr'!$J70:$EA70, 'FS Qtr'!$J$2:$EA$2, 'FS Ann'!V$2)</f>
        <v>-1.5484250850331984E-10</v>
      </c>
      <c r="W70" s="9">
        <f xml:space="preserve"> SUMIFS( 'FS Qtr'!$J70:$EA70, 'FS Qtr'!$J$2:$EA$2, 'FS Ann'!W$2)</f>
        <v>-1.6447915961737485E-10</v>
      </c>
      <c r="X70" s="9">
        <f xml:space="preserve"> SUMIFS( 'FS Qtr'!$J70:$EA70, 'FS Qtr'!$J$2:$EA$2, 'FS Ann'!X$2)</f>
        <v>-1.7471554943103911E-10</v>
      </c>
      <c r="Y70" s="9">
        <f xml:space="preserve"> SUMIFS( 'FS Qtr'!$J70:$EA70, 'FS Qtr'!$J$2:$EA$2, 'FS Ann'!Y$2)</f>
        <v>-1.8558900278917338E-10</v>
      </c>
      <c r="Z70" s="9">
        <f xml:space="preserve"> SUMIFS( 'FS Qtr'!$J70:$EA70, 'FS Qtr'!$J$2:$EA$2, 'FS Ann'!Z$2)</f>
        <v>-1.9717153841846793E-10</v>
      </c>
      <c r="AA70" s="9">
        <f xml:space="preserve"> SUMIFS( 'FS Qtr'!$J70:$EA70, 'FS Qtr'!$J$2:$EA$2, 'FS Ann'!AA$2)</f>
        <v>-2.0944254425353248E-10</v>
      </c>
      <c r="AB70" s="9">
        <f xml:space="preserve"> SUMIFS( 'FS Qtr'!$J70:$EA70, 'FS Qtr'!$J$2:$EA$2, 'FS Ann'!AB$2)</f>
        <v>-2.2247723832378544E-10</v>
      </c>
      <c r="AC70" s="9">
        <f xml:space="preserve"> SUMIFS( 'FS Qtr'!$J70:$EA70, 'FS Qtr'!$J$2:$EA$2, 'FS Ann'!AC$2)</f>
        <v>-2.3632314890265485E-10</v>
      </c>
      <c r="AD70" s="9">
        <f xml:space="preserve"> SUMIFS( 'FS Qtr'!$J70:$EA70, 'FS Qtr'!$J$2:$EA$2, 'FS Ann'!AD$2)</f>
        <v>-2.5107198235213204E-10</v>
      </c>
      <c r="AE70" s="9">
        <f xml:space="preserve"> SUMIFS( 'FS Qtr'!$J70:$EA70, 'FS Qtr'!$J$2:$EA$2, 'FS Ann'!AE$2)</f>
        <v>-2.6669749192200441E-10</v>
      </c>
      <c r="AF70" s="9">
        <f xml:space="preserve"> SUMIFS( 'FS Qtr'!$J70:$EA70, 'FS Qtr'!$J$2:$EA$2, 'FS Ann'!AF$2)</f>
        <v>-2.8329545786486929E-10</v>
      </c>
      <c r="AG70" s="9">
        <f xml:space="preserve"> SUMIFS( 'FS Qtr'!$J70:$EA70, 'FS Qtr'!$J$2:$EA$2, 'FS Ann'!AG$2)</f>
        <v>-3.0092640117641922E-10</v>
      </c>
      <c r="AH70" s="9">
        <f xml:space="preserve"> SUMIFS( 'FS Qtr'!$J70:$EA70, 'FS Qtr'!$J$2:$EA$2, 'FS Ann'!AH$2)</f>
        <v>-3.1970709782890745E-10</v>
      </c>
      <c r="AI70" s="9">
        <f xml:space="preserve"> SUMIFS( 'FS Qtr'!$J70:$EA70, 'FS Qtr'!$J$2:$EA$2, 'FS Ann'!AI$2)</f>
        <v>-3.3960412604321188E-10</v>
      </c>
      <c r="AJ70" s="9">
        <f xml:space="preserve"> SUMIFS( 'FS Qtr'!$J70:$EA70, 'FS Qtr'!$J$2:$EA$2, 'FS Ann'!AJ$2)</f>
        <v>-3.6073944935465144E-10</v>
      </c>
      <c r="AK70" s="9">
        <f xml:space="preserve"> SUMIFS( 'FS Qtr'!$J70:$EA70, 'FS Qtr'!$J$2:$EA$2, 'FS Ann'!AK$2)</f>
        <v>-3.8319013327929577E-10</v>
      </c>
      <c r="AL70" s="9">
        <f xml:space="preserve"> SUMIFS( 'FS Qtr'!$J70:$EA70, 'FS Qtr'!$J$2:$EA$2, 'FS Ann'!AL$2)</f>
        <v>-4.0710487663584817E-10</v>
      </c>
      <c r="AM70" s="9">
        <f xml:space="preserve"> SUMIFS( 'FS Qtr'!$J70:$EA70, 'FS Qtr'!$J$2:$EA$2, 'FS Ann'!AM$2)</f>
        <v>-4.3244112119097923E-10</v>
      </c>
      <c r="AN70" s="9">
        <f xml:space="preserve"> SUMIFS( 'FS Qtr'!$J70:$EA70, 'FS Qtr'!$J$2:$EA$2, 'FS Ann'!AN$2)</f>
        <v>-4.5935417144164024E-10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22932.422075505543</v>
      </c>
      <c r="L73" s="9">
        <f xml:space="preserve"> SUMIFS( 'FS Qtr'!$J73:$EA73, 'FS Qtr'!$J$2:$EA$2, 'FS Ann'!L$2)</f>
        <v>22932.422075505543</v>
      </c>
      <c r="M73" s="9">
        <f xml:space="preserve"> SUMIFS( 'FS Qtr'!$J73:$EA73, 'FS Qtr'!$J$2:$EA$2, 'FS Ann'!M$2)</f>
        <v>22932.422075505543</v>
      </c>
      <c r="N73" s="9">
        <f xml:space="preserve"> SUMIFS( 'FS Qtr'!$J73:$EA73, 'FS Qtr'!$J$2:$EA$2, 'FS Ann'!N$2)</f>
        <v>22932.422075505543</v>
      </c>
      <c r="O73" s="9">
        <f xml:space="preserve"> SUMIFS( 'FS Qtr'!$J73:$EA73, 'FS Qtr'!$J$2:$EA$2, 'FS Ann'!O$2)</f>
        <v>22932.422075505543</v>
      </c>
      <c r="P73" s="9">
        <f xml:space="preserve"> SUMIFS( 'FS Qtr'!$J73:$EA73, 'FS Qtr'!$J$2:$EA$2, 'FS Ann'!P$2)</f>
        <v>22932.422075505543</v>
      </c>
      <c r="Q73" s="9">
        <f xml:space="preserve"> SUMIFS( 'FS Qtr'!$J73:$EA73, 'FS Qtr'!$J$2:$EA$2, 'FS Ann'!Q$2)</f>
        <v>22932.422075505543</v>
      </c>
      <c r="R73" s="9">
        <f xml:space="preserve"> SUMIFS( 'FS Qtr'!$J73:$EA73, 'FS Qtr'!$J$2:$EA$2, 'FS Ann'!R$2)</f>
        <v>22932.422075505543</v>
      </c>
      <c r="S73" s="9">
        <f xml:space="preserve"> SUMIFS( 'FS Qtr'!$J73:$EA73, 'FS Qtr'!$J$2:$EA$2, 'FS Ann'!S$2)</f>
        <v>22932.422075505543</v>
      </c>
      <c r="T73" s="9">
        <f xml:space="preserve"> SUMIFS( 'FS Qtr'!$J73:$EA73, 'FS Qtr'!$J$2:$EA$2, 'FS Ann'!T$2)</f>
        <v>22932.422075505543</v>
      </c>
      <c r="U73" s="9">
        <f xml:space="preserve"> SUMIFS( 'FS Qtr'!$J73:$EA73, 'FS Qtr'!$J$2:$EA$2, 'FS Ann'!U$2)</f>
        <v>22932.422075505543</v>
      </c>
      <c r="V73" s="9">
        <f xml:space="preserve"> SUMIFS( 'FS Qtr'!$J73:$EA73, 'FS Qtr'!$J$2:$EA$2, 'FS Ann'!V$2)</f>
        <v>22932.422075505543</v>
      </c>
      <c r="W73" s="9">
        <f xml:space="preserve"> SUMIFS( 'FS Qtr'!$J73:$EA73, 'FS Qtr'!$J$2:$EA$2, 'FS Ann'!W$2)</f>
        <v>22932.422075505543</v>
      </c>
      <c r="X73" s="9">
        <f xml:space="preserve"> SUMIFS( 'FS Qtr'!$J73:$EA73, 'FS Qtr'!$J$2:$EA$2, 'FS Ann'!X$2)</f>
        <v>22932.422075505543</v>
      </c>
      <c r="Y73" s="9">
        <f xml:space="preserve"> SUMIFS( 'FS Qtr'!$J73:$EA73, 'FS Qtr'!$J$2:$EA$2, 'FS Ann'!Y$2)</f>
        <v>22932.422075505543</v>
      </c>
      <c r="Z73" s="9">
        <f xml:space="preserve"> SUMIFS( 'FS Qtr'!$J73:$EA73, 'FS Qtr'!$J$2:$EA$2, 'FS Ann'!Z$2)</f>
        <v>22932.422075505543</v>
      </c>
      <c r="AA73" s="9">
        <f xml:space="preserve"> SUMIFS( 'FS Qtr'!$J73:$EA73, 'FS Qtr'!$J$2:$EA$2, 'FS Ann'!AA$2)</f>
        <v>22932.422075505543</v>
      </c>
      <c r="AB73" s="9">
        <f xml:space="preserve"> SUMIFS( 'FS Qtr'!$J73:$EA73, 'FS Qtr'!$J$2:$EA$2, 'FS Ann'!AB$2)</f>
        <v>22932.422075505543</v>
      </c>
      <c r="AC73" s="9">
        <f xml:space="preserve"> SUMIFS( 'FS Qtr'!$J73:$EA73, 'FS Qtr'!$J$2:$EA$2, 'FS Ann'!AC$2)</f>
        <v>22932.422075505543</v>
      </c>
      <c r="AD73" s="9">
        <f xml:space="preserve"> SUMIFS( 'FS Qtr'!$J73:$EA73, 'FS Qtr'!$J$2:$EA$2, 'FS Ann'!AD$2)</f>
        <v>22932.422075505543</v>
      </c>
      <c r="AE73" s="9">
        <f xml:space="preserve"> SUMIFS( 'FS Qtr'!$J73:$EA73, 'FS Qtr'!$J$2:$EA$2, 'FS Ann'!AE$2)</f>
        <v>22932.422075505543</v>
      </c>
      <c r="AF73" s="9">
        <f xml:space="preserve"> SUMIFS( 'FS Qtr'!$J73:$EA73, 'FS Qtr'!$J$2:$EA$2, 'FS Ann'!AF$2)</f>
        <v>22932.422075505543</v>
      </c>
      <c r="AG73" s="9">
        <f xml:space="preserve"> SUMIFS( 'FS Qtr'!$J73:$EA73, 'FS Qtr'!$J$2:$EA$2, 'FS Ann'!AG$2)</f>
        <v>22932.422075505543</v>
      </c>
      <c r="AH73" s="9">
        <f xml:space="preserve"> SUMIFS( 'FS Qtr'!$J73:$EA73, 'FS Qtr'!$J$2:$EA$2, 'FS Ann'!AH$2)</f>
        <v>22932.422075505543</v>
      </c>
      <c r="AI73" s="9">
        <f xml:space="preserve"> SUMIFS( 'FS Qtr'!$J73:$EA73, 'FS Qtr'!$J$2:$EA$2, 'FS Ann'!AI$2)</f>
        <v>22932.422075505543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2591.4663274127774</v>
      </c>
      <c r="M74" s="9">
        <f xml:space="preserve"> SUMIFS( 'FS Qtr'!$J74:$EA74, 'FS Qtr'!$J$2:$EA$2, 'FS Ann'!M$2)</f>
        <v>5329.0825801772453</v>
      </c>
      <c r="N74" s="9">
        <f xml:space="preserve"> SUMIFS( 'FS Qtr'!$J74:$EA74, 'FS Qtr'!$J$2:$EA$2, 'FS Ann'!N$2)</f>
        <v>8388.8478220263096</v>
      </c>
      <c r="O74" s="9">
        <f xml:space="preserve"> SUMIFS( 'FS Qtr'!$J74:$EA74, 'FS Qtr'!$J$2:$EA$2, 'FS Ann'!O$2)</f>
        <v>11815.283756149136</v>
      </c>
      <c r="P74" s="9">
        <f xml:space="preserve"> SUMIFS( 'FS Qtr'!$J74:$EA74, 'FS Qtr'!$J$2:$EA$2, 'FS Ann'!P$2)</f>
        <v>15615.824985822839</v>
      </c>
      <c r="Q74" s="9">
        <f xml:space="preserve"> SUMIFS( 'FS Qtr'!$J74:$EA74, 'FS Qtr'!$J$2:$EA$2, 'FS Ann'!Q$2)</f>
        <v>19815.449103304716</v>
      </c>
      <c r="R74" s="9">
        <f xml:space="preserve"> SUMIFS( 'FS Qtr'!$J74:$EA74, 'FS Qtr'!$J$2:$EA$2, 'FS Ann'!R$2)</f>
        <v>24356.193252843008</v>
      </c>
      <c r="S74" s="9">
        <f xml:space="preserve"> SUMIFS( 'FS Qtr'!$J74:$EA74, 'FS Qtr'!$J$2:$EA$2, 'FS Ann'!S$2)</f>
        <v>28520.490057597031</v>
      </c>
      <c r="T74" s="9">
        <f xml:space="preserve"> SUMIFS( 'FS Qtr'!$J74:$EA74, 'FS Qtr'!$J$2:$EA$2, 'FS Ann'!T$2)</f>
        <v>32955.319571686116</v>
      </c>
      <c r="U74" s="9">
        <f xml:space="preserve"> SUMIFS( 'FS Qtr'!$J74:$EA74, 'FS Qtr'!$J$2:$EA$2, 'FS Ann'!U$2)</f>
        <v>37693.626312881657</v>
      </c>
      <c r="V74" s="9">
        <f xml:space="preserve"> SUMIFS( 'FS Qtr'!$J74:$EA74, 'FS Qtr'!$J$2:$EA$2, 'FS Ann'!V$2)</f>
        <v>33679.874200058039</v>
      </c>
      <c r="W74" s="9">
        <f xml:space="preserve"> SUMIFS( 'FS Qtr'!$J74:$EA74, 'FS Qtr'!$J$2:$EA$2, 'FS Ann'!W$2)</f>
        <v>29679.685982296149</v>
      </c>
      <c r="X74" s="9">
        <f xml:space="preserve"> SUMIFS( 'FS Qtr'!$J74:$EA74, 'FS Qtr'!$J$2:$EA$2, 'FS Ann'!X$2)</f>
        <v>25672.650439296733</v>
      </c>
      <c r="Y74" s="9">
        <f xml:space="preserve"> SUMIFS( 'FS Qtr'!$J74:$EA74, 'FS Qtr'!$J$2:$EA$2, 'FS Ann'!Y$2)</f>
        <v>21665.569493881223</v>
      </c>
      <c r="Z74" s="9">
        <f xml:space="preserve"> SUMIFS( 'FS Qtr'!$J74:$EA74, 'FS Qtr'!$J$2:$EA$2, 'FS Ann'!Z$2)</f>
        <v>17651.948742638426</v>
      </c>
      <c r="AA74" s="9">
        <f xml:space="preserve"> SUMIFS( 'FS Qtr'!$J74:$EA74, 'FS Qtr'!$J$2:$EA$2, 'FS Ann'!AA$2)</f>
        <v>13651.265792808113</v>
      </c>
      <c r="AB74" s="9">
        <f xml:space="preserve"> SUMIFS( 'FS Qtr'!$J74:$EA74, 'FS Qtr'!$J$2:$EA$2, 'FS Ann'!AB$2)</f>
        <v>9644.0401708461832</v>
      </c>
      <c r="AC74" s="9">
        <f xml:space="preserve"> SUMIFS( 'FS Qtr'!$J74:$EA74, 'FS Qtr'!$J$2:$EA$2, 'FS Ann'!AC$2)</f>
        <v>5636.7634127889596</v>
      </c>
      <c r="AD74" s="9">
        <f xml:space="preserve"> SUMIFS( 'FS Qtr'!$J74:$EA74, 'FS Qtr'!$J$2:$EA$2, 'FS Ann'!AD$2)</f>
        <v>1623.2597754608316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411.03325441086713</v>
      </c>
      <c r="AK74" s="9">
        <f xml:space="preserve"> SUMIFS( 'FS Qtr'!$J74:$EA74, 'FS Qtr'!$J$2:$EA$2, 'FS Ann'!AK$2)</f>
        <v>3.9453345701625229E-10</v>
      </c>
      <c r="AL74" s="9">
        <f xml:space="preserve"> SUMIFS( 'FS Qtr'!$J74:$EA74, 'FS Qtr'!$J$2:$EA$2, 'FS Ann'!AL$2)</f>
        <v>4.184482003728047E-10</v>
      </c>
      <c r="AM74" s="9">
        <f xml:space="preserve"> SUMIFS( 'FS Qtr'!$J74:$EA74, 'FS Qtr'!$J$2:$EA$2, 'FS Ann'!AM$2)</f>
        <v>4.4378444492793576E-10</v>
      </c>
      <c r="AN74" s="9">
        <f xml:space="preserve"> SUMIFS( 'FS Qtr'!$J74:$EA74, 'FS Qtr'!$J$2:$EA$2, 'FS Ann'!AN$2)</f>
        <v>4.7069749517859672E-10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96814.395833333358</v>
      </c>
      <c r="M75" s="55">
        <f t="shared" si="15"/>
        <v>92810.344112769511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72781.700319764685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56766.25980116245</v>
      </c>
      <c r="W75" s="55">
        <f t="shared" si="15"/>
        <v>52770.91920293845</v>
      </c>
      <c r="X75" s="55">
        <f t="shared" si="15"/>
        <v>48767.083784018367</v>
      </c>
      <c r="Y75" s="55">
        <f t="shared" si="15"/>
        <v>44763.267446784441</v>
      </c>
      <c r="Z75" s="55">
        <f t="shared" si="15"/>
        <v>40751.124271068824</v>
      </c>
      <c r="AA75" s="55">
        <f t="shared" si="15"/>
        <v>36755.691638112359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24736.287705204912</v>
      </c>
      <c r="AE75" s="55">
        <f t="shared" si="15"/>
        <v>23118.714396485197</v>
      </c>
      <c r="AF75" s="55">
        <f t="shared" si="15"/>
        <v>23122.468280015521</v>
      </c>
      <c r="AG75" s="55">
        <f t="shared" si="15"/>
        <v>23126.297806178267</v>
      </c>
      <c r="AH75" s="55">
        <f t="shared" si="15"/>
        <v>23128.031065982817</v>
      </c>
      <c r="AI75" s="55">
        <f t="shared" si="15"/>
        <v>23134.189914062808</v>
      </c>
      <c r="AJ75" s="55">
        <f t="shared" si="15"/>
        <v>616.86681592507239</v>
      </c>
      <c r="AK75" s="55">
        <f t="shared" si="15"/>
        <v>1.1343323736956529E-11</v>
      </c>
      <c r="AL75" s="55">
        <f t="shared" si="15"/>
        <v>1.1343323736956529E-11</v>
      </c>
      <c r="AM75" s="55">
        <f t="shared" si="15"/>
        <v>1.1343323736956529E-11</v>
      </c>
      <c r="AN75" s="55">
        <f t="shared" si="15"/>
        <v>1.1343323736956477E-11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23118.714396485186</v>
      </c>
      <c r="AF80" s="123">
        <f t="shared" si="16"/>
        <v>23122.468280015506</v>
      </c>
      <c r="AG80" s="123">
        <f t="shared" si="16"/>
        <v>23126.297806178256</v>
      </c>
      <c r="AH80" s="123">
        <f t="shared" si="16"/>
        <v>23128.031065982806</v>
      </c>
      <c r="AI80" s="123">
        <f t="shared" si="16"/>
        <v>23134.189914062801</v>
      </c>
      <c r="AJ80" s="123">
        <f t="shared" si="16"/>
        <v>616.86681592506102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96814.395833333358</v>
      </c>
      <c r="M81" s="123">
        <f t="shared" si="17"/>
        <v>92810.344112769511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72781.700319764685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56766.25980116245</v>
      </c>
      <c r="W81" s="123">
        <f t="shared" si="17"/>
        <v>52770.91920293845</v>
      </c>
      <c r="X81" s="123">
        <f t="shared" si="17"/>
        <v>48767.083784018367</v>
      </c>
      <c r="Y81" s="123">
        <f t="shared" si="17"/>
        <v>44763.267446784441</v>
      </c>
      <c r="Z81" s="123">
        <f t="shared" si="17"/>
        <v>40751.124271068824</v>
      </c>
      <c r="AA81" s="123">
        <f t="shared" si="17"/>
        <v>36755.691638112359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24736.287705204912</v>
      </c>
      <c r="AE81" s="123">
        <f t="shared" si="17"/>
        <v>23118.714396485197</v>
      </c>
      <c r="AF81" s="123">
        <f t="shared" si="17"/>
        <v>23122.468280015521</v>
      </c>
      <c r="AG81" s="123">
        <f t="shared" si="17"/>
        <v>23126.297806178267</v>
      </c>
      <c r="AH81" s="123">
        <f t="shared" si="17"/>
        <v>23128.031065982817</v>
      </c>
      <c r="AI81" s="123">
        <f t="shared" si="17"/>
        <v>23134.189914062808</v>
      </c>
      <c r="AJ81" s="123">
        <f t="shared" si="17"/>
        <v>616.86681592507239</v>
      </c>
      <c r="AK81" s="123">
        <f xml:space="preserve"> AK$75</f>
        <v>1.1343323736956529E-11</v>
      </c>
      <c r="AL81" s="123">
        <f xml:space="preserve"> AL$75</f>
        <v>1.1343323736956529E-11</v>
      </c>
      <c r="AM81" s="123">
        <f xml:space="preserve"> AM$75</f>
        <v>1.1343323736956529E-11</v>
      </c>
      <c r="AN81" s="123">
        <f xml:space="preserve"> AN$75</f>
        <v>1.1343323736956477E-11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-5.6741978719987667E-11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-1.1368683772161603E-11</v>
      </c>
      <c r="AK83" s="20">
        <f t="shared" si="19"/>
        <v>-1.1343323736956529E-11</v>
      </c>
      <c r="AL83" s="20">
        <f t="shared" si="19"/>
        <v>-1.1343323736956529E-11</v>
      </c>
      <c r="AM83" s="20">
        <f t="shared" si="19"/>
        <v>-1.1343323736956529E-11</v>
      </c>
      <c r="AN83" s="20">
        <f t="shared" si="19"/>
        <v>-1.1343323736956477E-11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14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0.20102431178092958</v>
      </c>
      <c r="I10" s="569"/>
      <c r="J10" s="341" t="str">
        <f xml:space="preserve"> IF(ABS(K10) &gt; TRK_TOL, "tu", "vw")</f>
        <v>tu</v>
      </c>
      <c r="K10" s="86">
        <f xml:space="preserve"> H10 - INDEX(M10:AG10, $J$5)</f>
        <v>-2.4239838123321561E-2</v>
      </c>
      <c r="L10" s="86">
        <f xml:space="preserve"> IF(ABS(K10) &gt; TRK_TOL, IF(INDEX(M10:AG10, $J$5) = 0, 0, H10 / INDEX(M10:AG10, $J$5) - 1), 0)</f>
        <v>-0.10760628414962936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-25094.10344449769</v>
      </c>
      <c r="I28" s="301"/>
      <c r="J28" s="341" t="str">
        <f xml:space="preserve"> IF(ABS(K28) &gt; TRK_TOL, "tu", "vw")</f>
        <v>tu</v>
      </c>
      <c r="K28" s="161">
        <f xml:space="preserve"> H28 - INDEX(M28:AG28, $J$5)</f>
        <v>1255.8768388939861</v>
      </c>
      <c r="L28" s="296">
        <f xml:space="preserve"> IF(ABS(K28) &gt; TRK_TOL, IF(INDEX(M28:AG28, $J$5) = 0, 0, H28 / INDEX(M28:AG28, $J$5) - 1), 0)</f>
        <v>-4.7661395772867543E-2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197572.93778281056</v>
      </c>
      <c r="I31" s="346"/>
      <c r="J31" s="343" t="str">
        <f xml:space="preserve"> IF(ABS(K31) &gt; TRK_TOL, "tu", "vw")</f>
        <v>tu</v>
      </c>
      <c r="K31" s="306">
        <f xml:space="preserve"> H31 - INDEX(M31:AG31, $J$5)</f>
        <v>1255.8768388938624</v>
      </c>
      <c r="L31" s="307">
        <f xml:space="preserve"> IF(ABS(K31) &gt; TRK_TOL, IF(INDEX(M31:AG31, $J$5) = 0, 0, H31 / INDEX(M31:AG31, $J$5) - 1), 0)</f>
        <v>6.3971864332903472E-3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Tax paid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-29911.249712986886</v>
      </c>
      <c r="I33" s="301"/>
      <c r="J33" s="344" t="str">
        <f xml:space="preserve"> IF(ABS(K33) &gt; TRK_TOL, "tu", "vw")</f>
        <v>tu</v>
      </c>
      <c r="K33" s="161">
        <f xml:space="preserve"> H33 - INDEX(M33:AG33, $J$5)</f>
        <v>-29911.249712986886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167661.68806982375</v>
      </c>
      <c r="I34" s="346"/>
      <c r="J34" s="343" t="str">
        <f xml:space="preserve"> IF(ABS(K34) &gt; TRK_TOL, "tu", "vw")</f>
        <v>tu</v>
      </c>
      <c r="K34" s="306">
        <f xml:space="preserve"> H34 - INDEX(M34:AG34, $J$5)</f>
        <v>-28655.372874092951</v>
      </c>
      <c r="L34" s="307">
        <f xml:space="preserve"> IF(ABS(K34) &gt; TRK_TOL, IF(INDEX(M34:AG34, $J$5) = 0, 0, H34 / INDEX(M34:AG34, $J$5) - 1), 0)</f>
        <v>-0.14596476096531996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-167661.68806982329</v>
      </c>
      <c r="I36" s="301"/>
      <c r="J36" s="344" t="str">
        <f xml:space="preserve"> IF(ABS(K36) &gt; TRK_TOL, "tu", "vw")</f>
        <v>tu</v>
      </c>
      <c r="K36" s="161">
        <f xml:space="preserve"> H36 - INDEX(M36:AG36, $J$5)</f>
        <v>28655.372874093242</v>
      </c>
      <c r="L36" s="296">
        <f xml:space="preserve"> IF(ABS(K36) &gt; TRK_TOL, IF(INDEX(M36:AG36, $J$5) = 0, 0, H36 / INDEX(M36:AG36, $J$5) - 1), 0)</f>
        <v>-0.14596476096532152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4.9866835261182908E-10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2.3541563811097913E-10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Tax paid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-29911.249712986886</v>
      </c>
      <c r="I44" s="301"/>
      <c r="J44" s="341" t="str">
        <f xml:space="preserve"> IF(ABS(K44) &gt; TRK_TOL, "tu", "vw")</f>
        <v>tu</v>
      </c>
      <c r="K44" s="161">
        <f xml:space="preserve"> H44 - INDEX(M44:AG44, $J$5)</f>
        <v>-29911.249712986886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292755.79151432152</v>
      </c>
      <c r="I45" s="305"/>
      <c r="J45" s="343" t="str">
        <f xml:space="preserve"> IF(ABS(K45) &gt; TRK_TOL, "tu", "vw")</f>
        <v>tu</v>
      </c>
      <c r="K45" s="306">
        <f xml:space="preserve"> H45 - INDEX(M45:AG45, $J$5)</f>
        <v>-29911.24971298693</v>
      </c>
      <c r="L45" s="307">
        <f xml:space="preserve"> IF(ABS(K45) &gt; TRK_TOL, IF(INDEX(M45:AG45, $J$5) = 0, 0, H45 / INDEX(M45:AG45, $J$5) - 1), 0)</f>
        <v>-9.2700046460324481E-2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-25094.10344449769</v>
      </c>
      <c r="I47" s="301"/>
      <c r="J47" s="341" t="str">
        <f xml:space="preserve"> IF(ABS(K47) &gt; TRK_TOL, "tu", "vw")</f>
        <v>tu</v>
      </c>
      <c r="K47" s="161">
        <f xml:space="preserve"> H47 - INDEX(M47:AG47, $J$5)</f>
        <v>1255.8768388939861</v>
      </c>
      <c r="L47" s="296">
        <f xml:space="preserve"> IF(ABS(K47) &gt; TRK_TOL, IF(INDEX(M47:AG47, $J$5) = 0, 0, H47 / INDEX(M47:AG47, $J$5) - 1), 0)</f>
        <v>-4.7661395772867543E-2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-77067.577924494617</v>
      </c>
      <c r="I48" s="301"/>
      <c r="J48" s="341" t="str">
        <f xml:space="preserve"> IF(ABS(K48) &gt; TRK_TOL, "tu", "vw")</f>
        <v>tu</v>
      </c>
      <c r="K48" s="161">
        <f xml:space="preserve"> H48 - INDEX(M48:AG48, $J$5)</f>
        <v>1870.1964666073909</v>
      </c>
      <c r="L48" s="296">
        <f xml:space="preserve"> IF(ABS(K48) &gt; TRK_TOL, IF(INDEX(M48:AG48, $J$5) = 0, 0, H48 / INDEX(M48:AG48, $J$5) - 1), 0)</f>
        <v>-2.3692034403470674E-2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190594.11014532883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190594.11014532883</v>
      </c>
      <c r="I54" s="305"/>
      <c r="J54" s="343" t="str">
        <f xml:space="preserve"> IF(ABS(K54) &gt; TRK_TOL, "tu", "vw")</f>
        <v>tu</v>
      </c>
      <c r="K54" s="306">
        <f xml:space="preserve"> H54 - INDEX(M54:AG54, $J$5)</f>
        <v>-26785.176407485735</v>
      </c>
      <c r="L54" s="307">
        <f xml:space="preserve"> IF(ABS(K54) &gt; TRK_TOL, IF(INDEX(M54:AG54, $J$5) = 0, 0, H54 / INDEX(M54:AG54, $J$5) - 1), 0)</f>
        <v>-0.12321862322874999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190594.11014532883</v>
      </c>
      <c r="I59" s="305"/>
      <c r="J59" s="343" t="str">
        <f xml:space="preserve"> IF(ABS(K59) &gt; TRK_TOL, "tu", "vw")</f>
        <v>tu</v>
      </c>
      <c r="K59" s="306">
        <f xml:space="preserve"> H59 - INDEX(M59:AG59, $J$5)</f>
        <v>-26785.176407485735</v>
      </c>
      <c r="L59" s="307">
        <f xml:space="preserve"> IF(ABS(K59) &gt; TRK_TOL, IF(INDEX(M59:AG59, $J$5) = 0, 0, H59 / INDEX(M59:AG59, $J$5) - 1), 0)</f>
        <v>-0.12321862322874999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-22932.422075505543</v>
      </c>
      <c r="I61" s="301"/>
      <c r="J61" s="344" t="str">
        <f xml:space="preserve"> IF(ABS(K61) &gt; TRK_TOL, "tu", "vw")</f>
        <v>tu</v>
      </c>
      <c r="K61" s="161">
        <f xml:space="preserve"> H61 - INDEX(M61:AG61, $J$5)</f>
        <v>-1870.1964666074491</v>
      </c>
      <c r="L61" s="296">
        <f xml:space="preserve"> IF(ABS(K61) &gt; TRK_TOL, IF(INDEX(M61:AG61, $J$5) = 0, 0, H61 / INDEX(M61:AG61, $J$5) - 1), 0)</f>
        <v>8.8793867340275501E-2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167661.68806982329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-167661.68806982329</v>
      </c>
      <c r="I64" s="301"/>
      <c r="J64" s="344" t="str">
        <f xml:space="preserve"> IF(ABS(K64) &gt; TRK_TOL, "tu", "vw")</f>
        <v>tu</v>
      </c>
      <c r="K64" s="161">
        <f xml:space="preserve"> H64 - INDEX(M64:AG64, $J$5)</f>
        <v>28655.372874093242</v>
      </c>
      <c r="L64" s="296">
        <f xml:space="preserve"> IF(ABS(K64) &gt; TRK_TOL, IF(INDEX(M64:AG64, $J$5) = 0, 0, H64 / INDEX(M64:AG64, $J$5) - 1), 0)</f>
        <v>-0.14596476096532152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0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243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242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44587.451607870367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pt11 END 01a.xlsx</v>
      </c>
      <c r="I74" s="315"/>
      <c r="K74" s="163"/>
      <c r="L74" s="298"/>
      <c r="M74" s="312"/>
      <c r="N74" s="328" t="s">
        <v>300</v>
      </c>
      <c r="O74" s="328" t="s">
        <v>299</v>
      </c>
      <c r="P74" s="328" t="s">
        <v>288</v>
      </c>
      <c r="Q74" s="328" t="s">
        <v>283</v>
      </c>
      <c r="R74" s="328" t="s">
        <v>273</v>
      </c>
      <c r="S74" s="328" t="s">
        <v>266</v>
      </c>
      <c r="T74" s="328" t="s">
        <v>265</v>
      </c>
      <c r="U74" s="328" t="s">
        <v>256</v>
      </c>
      <c r="V74" s="328" t="s">
        <v>246</v>
      </c>
      <c r="W74" s="328" t="s">
        <v>241</v>
      </c>
      <c r="X74" s="328" t="s">
        <v>235</v>
      </c>
      <c r="Y74" s="328" t="s">
        <v>230</v>
      </c>
      <c r="Z74" s="328" t="s">
        <v>212</v>
      </c>
      <c r="AA74" s="328" t="s">
        <v>205</v>
      </c>
      <c r="AB74" s="328" t="s">
        <v>198</v>
      </c>
      <c r="AC74" s="328" t="s">
        <v>181</v>
      </c>
      <c r="AD74" s="328" t="s">
        <v>159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14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InpC</vt:lpstr>
      <vt:lpstr>Time</vt:lpstr>
      <vt:lpstr>Ops</vt:lpstr>
      <vt:lpstr>Asset</vt:lpstr>
      <vt:lpstr>Debt</vt:lpstr>
      <vt:lpstr>Equity</vt:lpstr>
      <vt:lpstr>Tax</vt:lpstr>
      <vt:lpstr>Solve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MasterSolveCheck</vt:lpstr>
      <vt:lpstr>OutputRowTemplate</vt:lpstr>
      <vt:lpstr>SMU</vt:lpstr>
      <vt:lpstr>SolveCopy</vt:lpstr>
      <vt:lpstr>SolvePaste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2022-06-28T07:17:18Z</dcterms:modified>
</cp:coreProperties>
</file>