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35F3AD26-8875-4BCC-99BC-5F6CF5819299}" xr6:coauthVersionLast="47" xr6:coauthVersionMax="47" xr10:uidLastSave="{00000000-0000-0000-0000-000000000000}"/>
  <bookViews>
    <workbookView xWindow="-98" yWindow="-98" windowWidth="26116" windowHeight="16231" tabRatio="810" activeTab="6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Equity" sheetId="280" r:id="rId5"/>
    <sheet name="Metrics" sheetId="286" r:id="rId6"/>
    <sheet name="FS Qtr" sheetId="265" r:id="rId7"/>
    <sheet name="FS Ann" sheetId="277" r:id="rId8"/>
    <sheet name="Output" sheetId="269" r:id="rId9"/>
    <sheet name="Check" sheetId="264" r:id="rId10"/>
    <sheet name="Tmp" sheetId="275" r:id="rId11"/>
  </sheets>
  <definedNames>
    <definedName name="BaseCaseIndicator">InpC!$J$7:$S$7</definedName>
    <definedName name="CHK_TOL">InpC!$F$58</definedName>
    <definedName name="InputRowTemplate">InpC!$E$73:$S$73</definedName>
    <definedName name="InputStored">InpC!$J$3:$S$3</definedName>
    <definedName name="OutputRowTemplate">Output!$E$67:$Y$67</definedName>
    <definedName name="SMU">InpC!$F$61</definedName>
    <definedName name="TrackActive">Output!$H$5</definedName>
    <definedName name="TrackLiveResults">Output!$H$6:$H$74</definedName>
    <definedName name="TrackStoredResults">Output!$M$5:$Y$5</definedName>
    <definedName name="TRK_TOL">InpC!$F$57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86" l="1"/>
  <c r="F15" i="286"/>
  <c r="G15" i="286"/>
  <c r="I15" i="286"/>
  <c r="F49" i="265"/>
  <c r="F59" i="269" s="1"/>
  <c r="G49" i="265"/>
  <c r="I49" i="265"/>
  <c r="E23" i="280"/>
  <c r="F23" i="280"/>
  <c r="I23" i="280"/>
  <c r="G14" i="280"/>
  <c r="E14" i="280"/>
  <c r="E49" i="265" s="1"/>
  <c r="G13" i="280"/>
  <c r="G23" i="280" s="1"/>
  <c r="E12" i="280"/>
  <c r="F12" i="280"/>
  <c r="G12" i="280"/>
  <c r="H12" i="280"/>
  <c r="I12" i="280"/>
  <c r="J12" i="280"/>
  <c r="K12" i="280"/>
  <c r="L12" i="280"/>
  <c r="M12" i="280"/>
  <c r="N12" i="280"/>
  <c r="O12" i="280"/>
  <c r="P12" i="280"/>
  <c r="Q12" i="280"/>
  <c r="R12" i="280"/>
  <c r="S12" i="280"/>
  <c r="T12" i="280"/>
  <c r="U12" i="280"/>
  <c r="V12" i="280"/>
  <c r="W12" i="280"/>
  <c r="X12" i="280"/>
  <c r="Y12" i="280"/>
  <c r="Z12" i="280"/>
  <c r="AA12" i="280"/>
  <c r="AB12" i="280"/>
  <c r="AC12" i="280"/>
  <c r="AD12" i="280"/>
  <c r="AE12" i="280"/>
  <c r="AF12" i="280"/>
  <c r="AG12" i="280"/>
  <c r="AH12" i="280"/>
  <c r="AI12" i="280"/>
  <c r="AJ12" i="280"/>
  <c r="AK12" i="280"/>
  <c r="AL12" i="280"/>
  <c r="AM12" i="280"/>
  <c r="AN12" i="280"/>
  <c r="AO12" i="280"/>
  <c r="AP12" i="280"/>
  <c r="AQ12" i="280"/>
  <c r="AR12" i="280"/>
  <c r="AS12" i="280"/>
  <c r="AT12" i="280"/>
  <c r="AU12" i="280"/>
  <c r="AV12" i="280"/>
  <c r="AW12" i="280"/>
  <c r="AX12" i="280"/>
  <c r="AY12" i="280"/>
  <c r="AZ12" i="280"/>
  <c r="BA12" i="280"/>
  <c r="BB12" i="280"/>
  <c r="BC12" i="280"/>
  <c r="BD12" i="280"/>
  <c r="BE12" i="280"/>
  <c r="BF12" i="280"/>
  <c r="BG12" i="280"/>
  <c r="BH12" i="280"/>
  <c r="BI12" i="280"/>
  <c r="BJ12" i="280"/>
  <c r="BK12" i="280"/>
  <c r="BL12" i="280"/>
  <c r="BM12" i="280"/>
  <c r="BN12" i="280"/>
  <c r="BO12" i="280"/>
  <c r="BP12" i="280"/>
  <c r="BQ12" i="280"/>
  <c r="BR12" i="280"/>
  <c r="BS12" i="280"/>
  <c r="BT12" i="280"/>
  <c r="BU12" i="280"/>
  <c r="BV12" i="280"/>
  <c r="BW12" i="280"/>
  <c r="BX12" i="280"/>
  <c r="BY12" i="280"/>
  <c r="BZ12" i="280"/>
  <c r="CA12" i="280"/>
  <c r="CB12" i="280"/>
  <c r="CC12" i="280"/>
  <c r="CD12" i="280"/>
  <c r="CE12" i="280"/>
  <c r="CF12" i="280"/>
  <c r="CG12" i="280"/>
  <c r="CH12" i="280"/>
  <c r="CI12" i="280"/>
  <c r="CJ12" i="280"/>
  <c r="CK12" i="280"/>
  <c r="CL12" i="280"/>
  <c r="CM12" i="280"/>
  <c r="CN12" i="280"/>
  <c r="CO12" i="280"/>
  <c r="CP12" i="280"/>
  <c r="CQ12" i="280"/>
  <c r="CR12" i="280"/>
  <c r="CS12" i="280"/>
  <c r="CT12" i="280"/>
  <c r="CU12" i="280"/>
  <c r="CV12" i="280"/>
  <c r="CW12" i="280"/>
  <c r="CX12" i="280"/>
  <c r="CY12" i="280"/>
  <c r="CZ12" i="280"/>
  <c r="DA12" i="280"/>
  <c r="DB12" i="280"/>
  <c r="DC12" i="280"/>
  <c r="DD12" i="280"/>
  <c r="DE12" i="280"/>
  <c r="DF12" i="280"/>
  <c r="DG12" i="280"/>
  <c r="DH12" i="280"/>
  <c r="DI12" i="280"/>
  <c r="DJ12" i="280"/>
  <c r="DK12" i="280"/>
  <c r="DL12" i="280"/>
  <c r="DM12" i="280"/>
  <c r="DN12" i="280"/>
  <c r="DO12" i="280"/>
  <c r="DP12" i="280"/>
  <c r="DQ12" i="280"/>
  <c r="DR12" i="280"/>
  <c r="DS12" i="280"/>
  <c r="DT12" i="280"/>
  <c r="DU12" i="280"/>
  <c r="DV12" i="280"/>
  <c r="DW12" i="280"/>
  <c r="DX12" i="280"/>
  <c r="DY12" i="280"/>
  <c r="DZ12" i="280"/>
  <c r="EA12" i="280"/>
  <c r="E11" i="280"/>
  <c r="F11" i="280"/>
  <c r="H11" i="280"/>
  <c r="I11" i="280"/>
  <c r="G15" i="282"/>
  <c r="F13" i="265"/>
  <c r="F13" i="277" s="1"/>
  <c r="G13" i="265"/>
  <c r="I13" i="265"/>
  <c r="G16" i="282"/>
  <c r="E16" i="282"/>
  <c r="E13" i="265" s="1"/>
  <c r="E25" i="282"/>
  <c r="F25" i="282"/>
  <c r="G25" i="282"/>
  <c r="I25" i="282"/>
  <c r="E13" i="282"/>
  <c r="F13" i="282"/>
  <c r="G13" i="282"/>
  <c r="G12" i="282"/>
  <c r="F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F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G11" i="282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72" i="269"/>
  <c r="H71" i="269"/>
  <c r="J63" i="269"/>
  <c r="F63" i="269"/>
  <c r="E63" i="269"/>
  <c r="J60" i="269"/>
  <c r="F60" i="269"/>
  <c r="E60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H46" i="269"/>
  <c r="F46" i="269"/>
  <c r="E46" i="269"/>
  <c r="H45" i="269"/>
  <c r="F45" i="269"/>
  <c r="E45" i="269"/>
  <c r="F43" i="269"/>
  <c r="E43" i="269"/>
  <c r="H42" i="269"/>
  <c r="F42" i="269"/>
  <c r="E42" i="269"/>
  <c r="F41" i="269"/>
  <c r="E41" i="269"/>
  <c r="F40" i="269"/>
  <c r="E40" i="269"/>
  <c r="F35" i="269"/>
  <c r="E35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H26" i="269"/>
  <c r="F26" i="269"/>
  <c r="E26" i="269"/>
  <c r="F24" i="269"/>
  <c r="E24" i="269"/>
  <c r="F23" i="269"/>
  <c r="F21" i="269"/>
  <c r="E21" i="269"/>
  <c r="F20" i="269"/>
  <c r="E20" i="269"/>
  <c r="F19" i="269"/>
  <c r="E19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70" i="277"/>
  <c r="F70" i="277"/>
  <c r="E70" i="277"/>
  <c r="F69" i="277"/>
  <c r="E69" i="277"/>
  <c r="G67" i="277"/>
  <c r="G80" i="277" s="1"/>
  <c r="G65" i="277"/>
  <c r="F64" i="277"/>
  <c r="E64" i="277"/>
  <c r="G60" i="277"/>
  <c r="G52" i="277"/>
  <c r="G49" i="277"/>
  <c r="G48" i="277"/>
  <c r="F48" i="277"/>
  <c r="E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2" i="277"/>
  <c r="F32" i="277"/>
  <c r="E32" i="277"/>
  <c r="F31" i="277"/>
  <c r="E31" i="277"/>
  <c r="F30" i="277"/>
  <c r="E30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6" i="277"/>
  <c r="F16" i="277"/>
  <c r="E16" i="277"/>
  <c r="G14" i="277"/>
  <c r="G13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2" i="269" s="1"/>
  <c r="G50" i="265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F34" i="269" s="1"/>
  <c r="G22" i="265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10" i="286"/>
  <c r="E5" i="286"/>
  <c r="F4" i="286"/>
  <c r="E4" i="286"/>
  <c r="E3" i="286"/>
  <c r="E2" i="286"/>
  <c r="G65" i="280"/>
  <c r="G52" i="265" s="1"/>
  <c r="G51" i="277" s="1"/>
  <c r="E65" i="280"/>
  <c r="E24" i="265" s="1"/>
  <c r="G64" i="280"/>
  <c r="G14" i="286" s="1"/>
  <c r="I63" i="280"/>
  <c r="H63" i="280"/>
  <c r="F63" i="280"/>
  <c r="E63" i="280"/>
  <c r="I62" i="280"/>
  <c r="H62" i="280"/>
  <c r="F62" i="280"/>
  <c r="E62" i="280"/>
  <c r="G59" i="280"/>
  <c r="G63" i="280" s="1"/>
  <c r="I58" i="280"/>
  <c r="G58" i="280"/>
  <c r="F58" i="280"/>
  <c r="E58" i="280"/>
  <c r="I57" i="280"/>
  <c r="H57" i="280"/>
  <c r="F57" i="280"/>
  <c r="E57" i="280"/>
  <c r="G54" i="280"/>
  <c r="G62" i="280" s="1"/>
  <c r="I53" i="280"/>
  <c r="G53" i="280"/>
  <c r="F53" i="280"/>
  <c r="E53" i="280"/>
  <c r="I52" i="280"/>
  <c r="H52" i="280"/>
  <c r="F52" i="280"/>
  <c r="E52" i="280"/>
  <c r="G47" i="280"/>
  <c r="G63" i="265" s="1"/>
  <c r="G63" i="277" s="1"/>
  <c r="I46" i="280"/>
  <c r="F46" i="280"/>
  <c r="E46" i="280"/>
  <c r="I45" i="280"/>
  <c r="G45" i="280"/>
  <c r="F45" i="280"/>
  <c r="E45" i="280"/>
  <c r="J44" i="280"/>
  <c r="J57" i="280" s="1"/>
  <c r="G44" i="280"/>
  <c r="G57" i="280" s="1"/>
  <c r="I42" i="280"/>
  <c r="G42" i="280"/>
  <c r="F42" i="280"/>
  <c r="E42" i="280"/>
  <c r="E41" i="280"/>
  <c r="G36" i="280"/>
  <c r="G74" i="265" s="1"/>
  <c r="G74" i="277" s="1"/>
  <c r="I35" i="280"/>
  <c r="F35" i="280"/>
  <c r="E35" i="280"/>
  <c r="I34" i="280"/>
  <c r="G34" i="280"/>
  <c r="F34" i="280"/>
  <c r="E34" i="280"/>
  <c r="J33" i="280"/>
  <c r="J52" i="280" s="1"/>
  <c r="G33" i="280"/>
  <c r="G52" i="280" s="1"/>
  <c r="I31" i="280"/>
  <c r="G31" i="280"/>
  <c r="F31" i="280"/>
  <c r="E31" i="280"/>
  <c r="E30" i="280"/>
  <c r="G24" i="280"/>
  <c r="G73" i="265" s="1"/>
  <c r="G73" i="277" s="1"/>
  <c r="J21" i="280"/>
  <c r="J11" i="280" s="1"/>
  <c r="G21" i="280"/>
  <c r="G11" i="280" s="1"/>
  <c r="I19" i="280"/>
  <c r="G19" i="280"/>
  <c r="F19" i="280"/>
  <c r="E19" i="280"/>
  <c r="E18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G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37" i="273"/>
  <c r="H137" i="273"/>
  <c r="G137" i="273"/>
  <c r="F137" i="273"/>
  <c r="E137" i="273"/>
  <c r="I136" i="273"/>
  <c r="H136" i="273"/>
  <c r="G136" i="273"/>
  <c r="F136" i="273"/>
  <c r="E136" i="273"/>
  <c r="I131" i="273"/>
  <c r="G131" i="273"/>
  <c r="F131" i="273"/>
  <c r="E131" i="273"/>
  <c r="I130" i="273"/>
  <c r="H130" i="273"/>
  <c r="G130" i="273"/>
  <c r="F130" i="273"/>
  <c r="E130" i="273"/>
  <c r="G129" i="273"/>
  <c r="F129" i="273"/>
  <c r="E129" i="273"/>
  <c r="I125" i="273"/>
  <c r="G125" i="273"/>
  <c r="F125" i="273"/>
  <c r="E125" i="273"/>
  <c r="I124" i="273"/>
  <c r="H124" i="273"/>
  <c r="G124" i="273"/>
  <c r="F124" i="273"/>
  <c r="E124" i="273"/>
  <c r="G123" i="273"/>
  <c r="F123" i="273"/>
  <c r="E123" i="273"/>
  <c r="I120" i="273"/>
  <c r="G120" i="273"/>
  <c r="F120" i="273"/>
  <c r="E120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K10" i="273" s="1"/>
  <c r="K5" i="273" s="1"/>
  <c r="J5" i="273"/>
  <c r="E5" i="273"/>
  <c r="F4" i="273"/>
  <c r="E4" i="273"/>
  <c r="E3" i="273"/>
  <c r="E2" i="273"/>
  <c r="G51" i="48"/>
  <c r="G50" i="48"/>
  <c r="G20" i="282" s="1"/>
  <c r="G49" i="48"/>
  <c r="G118" i="281" s="1"/>
  <c r="G48" i="48"/>
  <c r="G47" i="48"/>
  <c r="G41" i="280" s="1"/>
  <c r="G46" i="48"/>
  <c r="G30" i="280" s="1"/>
  <c r="G36" i="48"/>
  <c r="G93" i="281" s="1"/>
  <c r="F6" i="48"/>
  <c r="M7" i="48" s="1"/>
  <c r="I5" i="48"/>
  <c r="I4" i="48"/>
  <c r="F43" i="48" s="1"/>
  <c r="F104" i="281" s="1"/>
  <c r="F3" i="48"/>
  <c r="R2" i="48"/>
  <c r="Q2" i="48"/>
  <c r="P2" i="48"/>
  <c r="O2" i="48"/>
  <c r="M2" i="48"/>
  <c r="L2" i="48"/>
  <c r="K2" i="48"/>
  <c r="A1" i="48"/>
  <c r="J13" i="280" l="1"/>
  <c r="E52" i="265"/>
  <c r="E51" i="277" s="1"/>
  <c r="J14" i="280"/>
  <c r="J49" i="265" s="1"/>
  <c r="F51" i="277"/>
  <c r="E34" i="269"/>
  <c r="E24" i="277"/>
  <c r="E62" i="269"/>
  <c r="G35" i="280"/>
  <c r="G46" i="280"/>
  <c r="F24" i="277"/>
  <c r="K67" i="269"/>
  <c r="E23" i="269"/>
  <c r="E13" i="277"/>
  <c r="K27" i="269"/>
  <c r="K31" i="269"/>
  <c r="J31" i="269" s="1"/>
  <c r="K45" i="269"/>
  <c r="K50" i="269"/>
  <c r="J50" i="269" s="1"/>
  <c r="K54" i="269"/>
  <c r="K56" i="269"/>
  <c r="J56" i="269" s="1"/>
  <c r="F39" i="48"/>
  <c r="I39" i="48" s="1" a="1"/>
  <c r="I39" i="48" s="1"/>
  <c r="K26" i="269"/>
  <c r="J26" i="269" s="1"/>
  <c r="K28" i="269"/>
  <c r="K42" i="269"/>
  <c r="J42" i="269" s="1"/>
  <c r="K46" i="269"/>
  <c r="K49" i="269"/>
  <c r="J49" i="269" s="1"/>
  <c r="K51" i="269"/>
  <c r="K55" i="269"/>
  <c r="J55" i="269" s="1"/>
  <c r="L7" i="48"/>
  <c r="F13" i="48"/>
  <c r="F17" i="273" s="1"/>
  <c r="F15" i="48"/>
  <c r="F18" i="48"/>
  <c r="F21" i="48"/>
  <c r="F25" i="48"/>
  <c r="F18" i="281" s="1"/>
  <c r="F27" i="48"/>
  <c r="F20" i="281" s="1"/>
  <c r="F30" i="48"/>
  <c r="F26" i="281" s="1"/>
  <c r="F33" i="48"/>
  <c r="F33" i="281" s="1"/>
  <c r="G80" i="281"/>
  <c r="G57" i="281"/>
  <c r="G10" i="286"/>
  <c r="G18" i="280"/>
  <c r="F51" i="48"/>
  <c r="F50" i="48"/>
  <c r="F49" i="48"/>
  <c r="F118" i="281" s="1"/>
  <c r="F48" i="48"/>
  <c r="F47" i="48"/>
  <c r="F41" i="280" s="1"/>
  <c r="F46" i="48"/>
  <c r="F30" i="280" s="1"/>
  <c r="F42" i="48"/>
  <c r="A1" i="264"/>
  <c r="H3" i="269"/>
  <c r="A1" i="269"/>
  <c r="A1" i="277"/>
  <c r="A1" i="286"/>
  <c r="A1" i="281"/>
  <c r="A1" i="273"/>
  <c r="A1" i="275"/>
  <c r="A1" i="265"/>
  <c r="A1" i="280"/>
  <c r="A1" i="282"/>
  <c r="I51" i="48" a="1"/>
  <c r="I51" i="48" s="1"/>
  <c r="I50" i="48" a="1"/>
  <c r="I50" i="48" s="1"/>
  <c r="I49" i="48" a="1"/>
  <c r="I49" i="48" s="1"/>
  <c r="I48" i="48" a="1"/>
  <c r="I48" i="48" s="1"/>
  <c r="I47" i="48" a="1"/>
  <c r="I47" i="48" s="1"/>
  <c r="I46" i="48" a="1"/>
  <c r="I46" i="48" s="1"/>
  <c r="I43" i="48" a="1"/>
  <c r="I43" i="48" s="1"/>
  <c r="I6" i="48"/>
  <c r="F73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6" i="48"/>
  <c r="F93" i="281" s="1"/>
  <c r="I42" i="48" a="1"/>
  <c r="I42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45" i="269"/>
  <c r="J45" i="269"/>
  <c r="L46" i="269"/>
  <c r="J46" i="269"/>
  <c r="L50" i="269"/>
  <c r="L51" i="269"/>
  <c r="J51" i="269"/>
  <c r="L26" i="269"/>
  <c r="L27" i="269"/>
  <c r="J27" i="269"/>
  <c r="L28" i="269"/>
  <c r="J28" i="269"/>
  <c r="L42" i="269"/>
  <c r="L54" i="269"/>
  <c r="J54" i="269"/>
  <c r="L55" i="269"/>
  <c r="L56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J13" i="273"/>
  <c r="J14" i="273" s="1"/>
  <c r="K5" i="281"/>
  <c r="J23" i="280" l="1"/>
  <c r="J15" i="286"/>
  <c r="L49" i="269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6" i="48" a="1"/>
  <c r="I36" i="48" s="1"/>
  <c r="I73" i="48" a="1"/>
  <c r="I73" i="48" s="1"/>
  <c r="F70" i="281"/>
  <c r="F44" i="281"/>
  <c r="F18" i="280"/>
  <c r="F10" i="286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87" i="273" s="1"/>
  <c r="F74" i="273"/>
  <c r="F28" i="273"/>
  <c r="F29" i="273" s="1"/>
  <c r="F31" i="273" s="1"/>
  <c r="I31" i="48" a="1"/>
  <c r="I31" i="48" s="1"/>
  <c r="J13" i="286"/>
  <c r="J37" i="273"/>
  <c r="J39" i="273" s="1"/>
  <c r="J41" i="273" s="1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K13" i="286"/>
  <c r="K56" i="273"/>
  <c r="K47" i="273"/>
  <c r="K48" i="273" s="1"/>
  <c r="K37" i="273"/>
  <c r="K19" i="273"/>
  <c r="F7" i="48" l="1"/>
  <c r="F104" i="273"/>
  <c r="F107" i="273" s="1"/>
  <c r="K20" i="273"/>
  <c r="K136" i="273" s="1"/>
  <c r="F95" i="273"/>
  <c r="F89" i="273"/>
  <c r="M5" i="275"/>
  <c r="M5" i="277"/>
  <c r="M5" i="265"/>
  <c r="M5" i="286"/>
  <c r="M5" i="280"/>
  <c r="M5" i="282"/>
  <c r="M5" i="281"/>
  <c r="N10" i="273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K2" i="277"/>
  <c r="K51" i="273"/>
  <c r="J136" i="273"/>
  <c r="J24" i="273"/>
  <c r="J25" i="273" s="1"/>
  <c r="J108" i="273" s="1"/>
  <c r="J109" i="273" s="1"/>
  <c r="J14" i="282" s="1"/>
  <c r="J15" i="282" s="1"/>
  <c r="J16" i="282" s="1"/>
  <c r="J13" i="265" l="1"/>
  <c r="J25" i="282"/>
  <c r="L20" i="273"/>
  <c r="L136" i="273" s="1"/>
  <c r="K24" i="273"/>
  <c r="K25" i="273" s="1"/>
  <c r="K108" i="273" s="1"/>
  <c r="K109" i="273" s="1"/>
  <c r="K14" i="282" s="1"/>
  <c r="K15" i="282" s="1"/>
  <c r="L2" i="277"/>
  <c r="L51" i="273"/>
  <c r="J19" i="286"/>
  <c r="J2" i="275"/>
  <c r="J2" i="265"/>
  <c r="J2" i="286"/>
  <c r="J2" i="280"/>
  <c r="J2" i="282"/>
  <c r="J137" i="273"/>
  <c r="J138" i="273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24" i="273"/>
  <c r="L25" i="273" s="1"/>
  <c r="L108" i="273" s="1"/>
  <c r="L109" i="273" s="1"/>
  <c r="L14" i="282" s="1"/>
  <c r="L15" i="282" s="1"/>
  <c r="M13" i="286"/>
  <c r="M56" i="273"/>
  <c r="M47" i="273"/>
  <c r="M48" i="273" s="1"/>
  <c r="M37" i="273"/>
  <c r="M19" i="273"/>
  <c r="K19" i="286"/>
  <c r="K2" i="265"/>
  <c r="K2" i="280"/>
  <c r="K2" i="281"/>
  <c r="K90" i="273"/>
  <c r="K91" i="273" s="1"/>
  <c r="K112" i="273" s="1"/>
  <c r="L113" i="273" s="1"/>
  <c r="L59" i="273" s="1"/>
  <c r="K32" i="273"/>
  <c r="K33" i="273" s="1"/>
  <c r="K2" i="273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L25" i="282" l="1"/>
  <c r="L16" i="282"/>
  <c r="L13" i="265" s="1"/>
  <c r="K25" i="282"/>
  <c r="K16" i="282"/>
  <c r="K137" i="273"/>
  <c r="K138" i="273" s="1"/>
  <c r="K106" i="281" s="1"/>
  <c r="K75" i="273"/>
  <c r="K96" i="273"/>
  <c r="K97" i="273" s="1"/>
  <c r="K22" i="281" s="1"/>
  <c r="K23" i="281" s="1"/>
  <c r="K29" i="281" s="1"/>
  <c r="K2" i="282"/>
  <c r="K2" i="286"/>
  <c r="K2" i="275"/>
  <c r="M20" i="273"/>
  <c r="M136" i="273" s="1"/>
  <c r="O5" i="275"/>
  <c r="O5" i="277"/>
  <c r="O5" i="265"/>
  <c r="O5" i="286"/>
  <c r="O5" i="280"/>
  <c r="O5" i="282"/>
  <c r="O5" i="281"/>
  <c r="P10" i="273"/>
  <c r="O13" i="273"/>
  <c r="O14" i="273" s="1"/>
  <c r="O5" i="273"/>
  <c r="K72" i="281"/>
  <c r="K96" i="281"/>
  <c r="K97" i="281" s="1"/>
  <c r="K13" i="281"/>
  <c r="K14" i="281" s="1"/>
  <c r="K28" i="281" s="1"/>
  <c r="K37" i="281"/>
  <c r="K120" i="273"/>
  <c r="M2" i="277"/>
  <c r="M51" i="273"/>
  <c r="L19" i="286"/>
  <c r="L2" i="275"/>
  <c r="L2" i="265"/>
  <c r="L2" i="286"/>
  <c r="L2" i="280"/>
  <c r="L2" i="282"/>
  <c r="L137" i="273"/>
  <c r="L138" i="273" s="1"/>
  <c r="L2" i="281"/>
  <c r="L96" i="273"/>
  <c r="L97" i="273" s="1"/>
  <c r="L90" i="273"/>
  <c r="L91" i="273" s="1"/>
  <c r="L112" i="273" s="1"/>
  <c r="M113" i="273" s="1"/>
  <c r="M59" i="273" s="1"/>
  <c r="L75" i="273"/>
  <c r="L32" i="273"/>
  <c r="L33" i="273" s="1"/>
  <c r="L2" i="273"/>
  <c r="K76" i="273"/>
  <c r="J76" i="273"/>
  <c r="J46" i="281"/>
  <c r="J106" i="281"/>
  <c r="J72" i="281"/>
  <c r="L4" i="277"/>
  <c r="N13" i="286"/>
  <c r="N37" i="273"/>
  <c r="N56" i="273"/>
  <c r="N47" i="273"/>
  <c r="N48" i="273" s="1"/>
  <c r="N19" i="273"/>
  <c r="K130" i="273"/>
  <c r="K38" i="273"/>
  <c r="J130" i="273"/>
  <c r="J38" i="273"/>
  <c r="K39" i="273" s="1"/>
  <c r="K41" i="273" s="1"/>
  <c r="J96" i="281"/>
  <c r="J97" i="281" s="1"/>
  <c r="J37" i="281"/>
  <c r="J131" i="273"/>
  <c r="J132" i="273" s="1"/>
  <c r="J120" i="273"/>
  <c r="J121" i="273" s="1"/>
  <c r="J22" i="281"/>
  <c r="J23" i="281" s="1"/>
  <c r="J13" i="281"/>
  <c r="J14" i="281" s="1"/>
  <c r="J28" i="281" s="1"/>
  <c r="J125" i="273"/>
  <c r="J126" i="273" s="1"/>
  <c r="J112" i="273"/>
  <c r="K113" i="273" s="1"/>
  <c r="K59" i="273" s="1"/>
  <c r="K13" i="265" l="1"/>
  <c r="N20" i="273"/>
  <c r="M24" i="273"/>
  <c r="M25" i="273" s="1"/>
  <c r="M108" i="273" s="1"/>
  <c r="M109" i="273" s="1"/>
  <c r="M14" i="282" s="1"/>
  <c r="M15" i="282" s="1"/>
  <c r="M16" i="282" s="1"/>
  <c r="M13" i="265" s="1"/>
  <c r="K131" i="273"/>
  <c r="K125" i="273"/>
  <c r="K46" i="281"/>
  <c r="K30" i="281"/>
  <c r="K36" i="281" s="1"/>
  <c r="K38" i="281" s="1"/>
  <c r="J21" i="281"/>
  <c r="K126" i="273"/>
  <c r="J124" i="273"/>
  <c r="K121" i="273"/>
  <c r="K52" i="273"/>
  <c r="K42" i="273"/>
  <c r="L39" i="273"/>
  <c r="L41" i="273" s="1"/>
  <c r="N136" i="273"/>
  <c r="N24" i="273"/>
  <c r="N25" i="273" s="1"/>
  <c r="N108" i="273" s="1"/>
  <c r="N109" i="273" s="1"/>
  <c r="N14" i="282" s="1"/>
  <c r="N15" i="282" s="1"/>
  <c r="J15" i="275"/>
  <c r="J20" i="275" s="1"/>
  <c r="K17" i="275" s="1"/>
  <c r="J12" i="286"/>
  <c r="J42" i="280"/>
  <c r="J31" i="280"/>
  <c r="J19" i="280"/>
  <c r="J24" i="280" s="1"/>
  <c r="J21" i="282"/>
  <c r="J26" i="282" s="1"/>
  <c r="J119" i="281"/>
  <c r="J81" i="281"/>
  <c r="J58" i="281"/>
  <c r="J57" i="273"/>
  <c r="J60" i="273" s="1"/>
  <c r="J79" i="273"/>
  <c r="K80" i="273" s="1"/>
  <c r="L96" i="281"/>
  <c r="L97" i="281" s="1"/>
  <c r="L37" i="281"/>
  <c r="L131" i="273"/>
  <c r="L120" i="273"/>
  <c r="L13" i="281"/>
  <c r="L14" i="281" s="1"/>
  <c r="L28" i="281" s="1"/>
  <c r="L125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37" i="273"/>
  <c r="M138" i="273" s="1"/>
  <c r="M32" i="273"/>
  <c r="M33" i="273" s="1"/>
  <c r="K110" i="281"/>
  <c r="K122" i="281"/>
  <c r="K105" i="281"/>
  <c r="K107" i="281" s="1"/>
  <c r="K111" i="281" s="1"/>
  <c r="K98" i="281"/>
  <c r="K10" i="265" s="1"/>
  <c r="O13" i="286"/>
  <c r="O56" i="273"/>
  <c r="O47" i="273"/>
  <c r="O48" i="273" s="1"/>
  <c r="O37" i="273"/>
  <c r="O19" i="273"/>
  <c r="O20" i="273" s="1"/>
  <c r="J29" i="281"/>
  <c r="J30" i="281" s="1"/>
  <c r="J12" i="281"/>
  <c r="K132" i="273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1" i="280"/>
  <c r="K19" i="280"/>
  <c r="K21" i="282"/>
  <c r="K42" i="280"/>
  <c r="K119" i="281"/>
  <c r="K81" i="281"/>
  <c r="K58" i="281"/>
  <c r="K79" i="273"/>
  <c r="L80" i="273" s="1"/>
  <c r="L58" i="273" s="1"/>
  <c r="K57" i="273"/>
  <c r="L130" i="273"/>
  <c r="L38" i="273"/>
  <c r="M4" i="277"/>
  <c r="L76" i="273"/>
  <c r="P5" i="275"/>
  <c r="P5" i="277"/>
  <c r="P5" i="265"/>
  <c r="P5" i="286"/>
  <c r="P5" i="280"/>
  <c r="P5" i="282"/>
  <c r="P5" i="281"/>
  <c r="P13" i="273"/>
  <c r="P14" i="273" s="1"/>
  <c r="P5" i="273"/>
  <c r="Q10" i="273"/>
  <c r="N25" i="282" l="1"/>
  <c r="N16" i="282"/>
  <c r="N13" i="265" s="1"/>
  <c r="M25" i="282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42" i="280"/>
  <c r="L47" i="280" s="1"/>
  <c r="L31" i="280"/>
  <c r="L36" i="280" s="1"/>
  <c r="L19" i="280"/>
  <c r="L24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36" i="273"/>
  <c r="O24" i="273"/>
  <c r="O25" i="273" s="1"/>
  <c r="O108" i="273" s="1"/>
  <c r="O109" i="273" s="1"/>
  <c r="O14" i="282" s="1"/>
  <c r="O15" i="282" s="1"/>
  <c r="O2" i="277"/>
  <c r="O51" i="273"/>
  <c r="M112" i="273"/>
  <c r="N113" i="273" s="1"/>
  <c r="N59" i="273" s="1"/>
  <c r="M76" i="273"/>
  <c r="K58" i="273"/>
  <c r="K60" i="273" s="1"/>
  <c r="J73" i="265"/>
  <c r="K21" i="280"/>
  <c r="N19" i="286"/>
  <c r="N2" i="275"/>
  <c r="N2" i="265"/>
  <c r="N2" i="286"/>
  <c r="N2" i="280"/>
  <c r="N2" i="282"/>
  <c r="N137" i="273"/>
  <c r="N138" i="273" s="1"/>
  <c r="N90" i="273"/>
  <c r="N91" i="273" s="1"/>
  <c r="N112" i="273" s="1"/>
  <c r="O113" i="273" s="1"/>
  <c r="O59" i="273" s="1"/>
  <c r="N2" i="281"/>
  <c r="N96" i="273"/>
  <c r="N97" i="273" s="1"/>
  <c r="N75" i="273"/>
  <c r="N32" i="273"/>
  <c r="N33" i="273" s="1"/>
  <c r="N2" i="273"/>
  <c r="L52" i="273"/>
  <c r="L42" i="273"/>
  <c r="M39" i="273"/>
  <c r="M41" i="273" s="1"/>
  <c r="K20" i="275"/>
  <c r="L17" i="275" s="1"/>
  <c r="L132" i="273"/>
  <c r="K12" i="281"/>
  <c r="K9" i="265"/>
  <c r="K11" i="265" s="1"/>
  <c r="K14" i="265" s="1"/>
  <c r="K19" i="265" s="1"/>
  <c r="K22" i="265" s="1"/>
  <c r="K84" i="281"/>
  <c r="K71" i="281"/>
  <c r="K73" i="281" s="1"/>
  <c r="K77" i="281" s="1"/>
  <c r="K61" i="281"/>
  <c r="K50" i="281"/>
  <c r="K45" i="281"/>
  <c r="K47" i="281" s="1"/>
  <c r="K51" i="281" s="1"/>
  <c r="M130" i="273"/>
  <c r="M38" i="273"/>
  <c r="M106" i="281"/>
  <c r="M72" i="281"/>
  <c r="M46" i="281"/>
  <c r="M96" i="281"/>
  <c r="M97" i="281" s="1"/>
  <c r="M22" i="281"/>
  <c r="M13" i="281"/>
  <c r="M125" i="273"/>
  <c r="M120" i="273"/>
  <c r="M37" i="281"/>
  <c r="M131" i="273"/>
  <c r="L30" i="281"/>
  <c r="L36" i="281" s="1"/>
  <c r="L38" i="281" s="1"/>
  <c r="L122" i="281"/>
  <c r="L105" i="281"/>
  <c r="L107" i="281" s="1"/>
  <c r="L111" i="281" s="1"/>
  <c r="L98" i="281"/>
  <c r="L10" i="265" s="1"/>
  <c r="L110" i="281"/>
  <c r="J66" i="273"/>
  <c r="J67" i="273" s="1"/>
  <c r="J59" i="265"/>
  <c r="J60" i="265" s="1"/>
  <c r="K23" i="282"/>
  <c r="K26" i="282" s="1"/>
  <c r="K4" i="275"/>
  <c r="K4" i="265"/>
  <c r="K4" i="286"/>
  <c r="K4" i="280"/>
  <c r="K4" i="282"/>
  <c r="K4" i="281"/>
  <c r="K4" i="273"/>
  <c r="L121" i="273"/>
  <c r="K124" i="273"/>
  <c r="K21" i="281"/>
  <c r="L126" i="273"/>
  <c r="K11" i="280" l="1"/>
  <c r="K13" i="280" s="1"/>
  <c r="O25" i="282"/>
  <c r="O16" i="282"/>
  <c r="O13" i="265" s="1"/>
  <c r="K59" i="265"/>
  <c r="K60" i="265" s="1"/>
  <c r="L23" i="282"/>
  <c r="K66" i="273"/>
  <c r="K67" i="273" s="1"/>
  <c r="L60" i="273"/>
  <c r="J69" i="265"/>
  <c r="K121" i="281"/>
  <c r="L124" i="273"/>
  <c r="M121" i="273"/>
  <c r="J3" i="275"/>
  <c r="J3" i="265"/>
  <c r="J3" i="286"/>
  <c r="J3" i="280"/>
  <c r="J3" i="282"/>
  <c r="J50" i="273"/>
  <c r="J53" i="273" s="1"/>
  <c r="J3" i="277" s="1"/>
  <c r="J3" i="281"/>
  <c r="J3" i="273"/>
  <c r="L9" i="265"/>
  <c r="L11" i="265" s="1"/>
  <c r="L14" i="265" s="1"/>
  <c r="L19" i="265" s="1"/>
  <c r="L22" i="265" s="1"/>
  <c r="L84" i="281"/>
  <c r="L71" i="281"/>
  <c r="L73" i="281" s="1"/>
  <c r="L77" i="281" s="1"/>
  <c r="L61" i="281"/>
  <c r="L50" i="281"/>
  <c r="L45" i="281"/>
  <c r="L47" i="281" s="1"/>
  <c r="L51" i="281" s="1"/>
  <c r="K53" i="280"/>
  <c r="K34" i="280"/>
  <c r="M52" i="273"/>
  <c r="M42" i="273"/>
  <c r="N130" i="273"/>
  <c r="N38" i="273"/>
  <c r="N96" i="281"/>
  <c r="N97" i="281" s="1"/>
  <c r="N37" i="281"/>
  <c r="N131" i="273"/>
  <c r="N120" i="273"/>
  <c r="N22" i="281"/>
  <c r="N13" i="281"/>
  <c r="N125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112" i="273" s="1"/>
  <c r="P113" i="273" s="1"/>
  <c r="P59" i="273" s="1"/>
  <c r="O75" i="273"/>
  <c r="O76" i="273" s="1"/>
  <c r="O32" i="273"/>
  <c r="O33" i="273" s="1"/>
  <c r="O137" i="273"/>
  <c r="O138" i="273" s="1"/>
  <c r="O2" i="273"/>
  <c r="J31" i="265"/>
  <c r="L59" i="265"/>
  <c r="M23" i="282"/>
  <c r="L74" i="265"/>
  <c r="M33" i="280"/>
  <c r="M52" i="280" s="1"/>
  <c r="P136" i="273"/>
  <c r="P24" i="273"/>
  <c r="P25" i="273" s="1"/>
  <c r="P108" i="273" s="1"/>
  <c r="P109" i="273" s="1"/>
  <c r="P14" i="282" s="1"/>
  <c r="P15" i="282" s="1"/>
  <c r="R5" i="275"/>
  <c r="R5" i="277"/>
  <c r="R5" i="265"/>
  <c r="R5" i="286"/>
  <c r="R5" i="280"/>
  <c r="R5" i="282"/>
  <c r="R5" i="281"/>
  <c r="R13" i="273"/>
  <c r="R14" i="273" s="1"/>
  <c r="R5" i="273"/>
  <c r="S10" i="273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26" i="273"/>
  <c r="M110" i="281"/>
  <c r="M105" i="281"/>
  <c r="M107" i="281" s="1"/>
  <c r="M111" i="281" s="1"/>
  <c r="M98" i="281"/>
  <c r="M122" i="281"/>
  <c r="N39" i="273"/>
  <c r="N41" i="273" s="1"/>
  <c r="L12" i="281"/>
  <c r="M132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2" i="280"/>
  <c r="M119" i="281"/>
  <c r="M31" i="280"/>
  <c r="M19" i="280"/>
  <c r="M21" i="282"/>
  <c r="M81" i="281"/>
  <c r="M58" i="281"/>
  <c r="M79" i="273"/>
  <c r="N80" i="273" s="1"/>
  <c r="M57" i="273"/>
  <c r="N76" i="273"/>
  <c r="O4" i="277"/>
  <c r="L64" i="265"/>
  <c r="M60" i="281"/>
  <c r="M52" i="281" s="1"/>
  <c r="L69" i="265"/>
  <c r="M121" i="281"/>
  <c r="M112" i="281" s="1"/>
  <c r="L73" i="265"/>
  <c r="M21" i="280"/>
  <c r="M11" i="280" s="1"/>
  <c r="M13" i="280" s="1"/>
  <c r="M15" i="286" s="1"/>
  <c r="L63" i="265"/>
  <c r="M44" i="280"/>
  <c r="M57" i="280" s="1"/>
  <c r="P2" i="277"/>
  <c r="P51" i="273"/>
  <c r="Q13" i="286"/>
  <c r="Q56" i="273"/>
  <c r="Q47" i="273"/>
  <c r="Q48" i="273" s="1"/>
  <c r="Q37" i="273"/>
  <c r="Q19" i="273"/>
  <c r="Q20" i="273" s="1"/>
  <c r="K23" i="280" l="1"/>
  <c r="K24" i="280" s="1"/>
  <c r="K73" i="265" s="1"/>
  <c r="K15" i="286"/>
  <c r="L21" i="280"/>
  <c r="L11" i="280" s="1"/>
  <c r="L13" i="280" s="1"/>
  <c r="L15" i="286" s="1"/>
  <c r="M14" i="280"/>
  <c r="M49" i="265" s="1"/>
  <c r="M23" i="280"/>
  <c r="K14" i="280"/>
  <c r="K49" i="265" s="1"/>
  <c r="P25" i="282"/>
  <c r="P16" i="282"/>
  <c r="M26" i="282"/>
  <c r="N23" i="282" s="1"/>
  <c r="J53" i="281"/>
  <c r="J62" i="281" s="1"/>
  <c r="J63" i="281" s="1"/>
  <c r="M24" i="280"/>
  <c r="M73" i="265" s="1"/>
  <c r="J11" i="265"/>
  <c r="P4" i="277"/>
  <c r="L65" i="265"/>
  <c r="L75" i="265"/>
  <c r="L81" i="265" s="1"/>
  <c r="N15" i="275"/>
  <c r="N20" i="275" s="1"/>
  <c r="O17" i="275" s="1"/>
  <c r="N12" i="286"/>
  <c r="N42" i="280"/>
  <c r="N31" i="280"/>
  <c r="N19" i="280"/>
  <c r="N21" i="282"/>
  <c r="N119" i="281"/>
  <c r="N81" i="281"/>
  <c r="N58" i="281"/>
  <c r="N57" i="273"/>
  <c r="N79" i="273"/>
  <c r="O80" i="273" s="1"/>
  <c r="O58" i="273" s="1"/>
  <c r="N58" i="273"/>
  <c r="N132" i="273"/>
  <c r="M12" i="281"/>
  <c r="M14" i="281" s="1"/>
  <c r="M28" i="281" s="1"/>
  <c r="N52" i="273"/>
  <c r="N42" i="273"/>
  <c r="N126" i="273"/>
  <c r="M21" i="281"/>
  <c r="M23" i="281" s="1"/>
  <c r="P19" i="286"/>
  <c r="P2" i="275"/>
  <c r="P2" i="265"/>
  <c r="P2" i="286"/>
  <c r="P2" i="280"/>
  <c r="P2" i="282"/>
  <c r="P137" i="273"/>
  <c r="P138" i="273" s="1"/>
  <c r="P2" i="281"/>
  <c r="P96" i="273"/>
  <c r="P97" i="273" s="1"/>
  <c r="P90" i="273"/>
  <c r="P91" i="273" s="1"/>
  <c r="P112" i="273" s="1"/>
  <c r="Q113" i="273" s="1"/>
  <c r="Q59" i="273" s="1"/>
  <c r="P75" i="273"/>
  <c r="P32" i="273"/>
  <c r="P33" i="273" s="1"/>
  <c r="P2" i="273"/>
  <c r="L60" i="265"/>
  <c r="O130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36" i="273"/>
  <c r="Q24" i="273"/>
  <c r="Q25" i="273" s="1"/>
  <c r="Q108" i="273" s="1"/>
  <c r="Q109" i="273" s="1"/>
  <c r="Q14" i="282" s="1"/>
  <c r="Q15" i="282" s="1"/>
  <c r="Q2" i="277"/>
  <c r="Q51" i="273"/>
  <c r="M59" i="265"/>
  <c r="M60" i="265" s="1"/>
  <c r="O15" i="275"/>
  <c r="O20" i="275" s="1"/>
  <c r="P17" i="275" s="1"/>
  <c r="O12" i="286"/>
  <c r="O31" i="280"/>
  <c r="O19" i="280"/>
  <c r="O21" i="282"/>
  <c r="O42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P76" i="273"/>
  <c r="O96" i="281"/>
  <c r="O97" i="281" s="1"/>
  <c r="O22" i="281"/>
  <c r="O13" i="281"/>
  <c r="O125" i="273"/>
  <c r="O37" i="281"/>
  <c r="O131" i="273"/>
  <c r="O120" i="273"/>
  <c r="O39" i="273"/>
  <c r="O41" i="273" s="1"/>
  <c r="M4" i="275"/>
  <c r="M4" i="265"/>
  <c r="M4" i="286"/>
  <c r="M4" i="280"/>
  <c r="M4" i="282"/>
  <c r="M4" i="281"/>
  <c r="M4" i="273"/>
  <c r="L34" i="280"/>
  <c r="L53" i="280"/>
  <c r="N121" i="273"/>
  <c r="M124" i="273"/>
  <c r="K112" i="281"/>
  <c r="K113" i="281" s="1"/>
  <c r="L66" i="273"/>
  <c r="L67" i="273" s="1"/>
  <c r="M60" i="273"/>
  <c r="L14" i="280" l="1"/>
  <c r="L49" i="265" s="1"/>
  <c r="L23" i="280"/>
  <c r="N21" i="280"/>
  <c r="Q25" i="282"/>
  <c r="Q16" i="282"/>
  <c r="Q13" i="265" s="1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24" i="273"/>
  <c r="O121" i="273"/>
  <c r="P15" i="275"/>
  <c r="P20" i="275" s="1"/>
  <c r="Q17" i="275" s="1"/>
  <c r="P12" i="286"/>
  <c r="P42" i="280"/>
  <c r="P31" i="280"/>
  <c r="P19" i="280"/>
  <c r="P21" i="282"/>
  <c r="P119" i="281"/>
  <c r="P81" i="281"/>
  <c r="P58" i="281"/>
  <c r="P57" i="273"/>
  <c r="P79" i="273"/>
  <c r="Q80" i="273" s="1"/>
  <c r="Q58" i="273" s="1"/>
  <c r="R136" i="273"/>
  <c r="R24" i="273"/>
  <c r="R25" i="273" s="1"/>
  <c r="R108" i="273" s="1"/>
  <c r="R109" i="273" s="1"/>
  <c r="R14" i="282" s="1"/>
  <c r="R15" i="282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12" i="273" s="1"/>
  <c r="R113" i="273" s="1"/>
  <c r="R59" i="273" s="1"/>
  <c r="Q137" i="273"/>
  <c r="Q138" i="273" s="1"/>
  <c r="Q75" i="273"/>
  <c r="Q76" i="273" s="1"/>
  <c r="Q32" i="273"/>
  <c r="Q33" i="273" s="1"/>
  <c r="Q2" i="273"/>
  <c r="P130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N60" i="273"/>
  <c r="O52" i="273"/>
  <c r="O42" i="273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31" i="273"/>
  <c r="P120" i="273"/>
  <c r="P13" i="281"/>
  <c r="P125" i="273"/>
  <c r="P22" i="281"/>
  <c r="P106" i="281"/>
  <c r="P46" i="281"/>
  <c r="P72" i="281"/>
  <c r="N21" i="281"/>
  <c r="N23" i="281" s="1"/>
  <c r="N29" i="281" s="1"/>
  <c r="O126" i="273"/>
  <c r="N12" i="281"/>
  <c r="N14" i="281" s="1"/>
  <c r="N28" i="281" s="1"/>
  <c r="O132" i="273"/>
  <c r="N26" i="282"/>
  <c r="J14" i="265"/>
  <c r="N11" i="280" l="1"/>
  <c r="N13" i="280" s="1"/>
  <c r="R25" i="282"/>
  <c r="R16" i="282"/>
  <c r="N30" i="281"/>
  <c r="N36" i="281" s="1"/>
  <c r="N38" i="281" s="1"/>
  <c r="N9" i="265" s="1"/>
  <c r="N11" i="265" s="1"/>
  <c r="N14" i="265" s="1"/>
  <c r="N19" i="265" s="1"/>
  <c r="N22" i="265" s="1"/>
  <c r="M36" i="281"/>
  <c r="M38" i="281" s="1"/>
  <c r="J19" i="265"/>
  <c r="N71" i="281"/>
  <c r="N73" i="281" s="1"/>
  <c r="N77" i="281" s="1"/>
  <c r="N50" i="281"/>
  <c r="P122" i="281"/>
  <c r="P105" i="281"/>
  <c r="P107" i="281" s="1"/>
  <c r="P111" i="281" s="1"/>
  <c r="P98" i="281"/>
  <c r="P10" i="265" s="1"/>
  <c r="P110" i="281"/>
  <c r="P52" i="273"/>
  <c r="P42" i="273"/>
  <c r="U5" i="275"/>
  <c r="U5" i="277"/>
  <c r="U5" i="265"/>
  <c r="U5" i="286"/>
  <c r="U5" i="280"/>
  <c r="U5" i="282"/>
  <c r="U5" i="281"/>
  <c r="V10" i="273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30" i="273"/>
  <c r="Q38" i="273"/>
  <c r="R39" i="273" s="1"/>
  <c r="R41" i="273" s="1"/>
  <c r="Q106" i="281"/>
  <c r="Q72" i="281"/>
  <c r="Q46" i="281"/>
  <c r="Q96" i="281"/>
  <c r="Q97" i="281" s="1"/>
  <c r="Q22" i="281"/>
  <c r="Q13" i="281"/>
  <c r="Q125" i="273"/>
  <c r="Q120" i="273"/>
  <c r="Q37" i="281"/>
  <c r="Q131" i="273"/>
  <c r="M69" i="265"/>
  <c r="N121" i="281"/>
  <c r="P121" i="273"/>
  <c r="O124" i="273"/>
  <c r="K69" i="265"/>
  <c r="L121" i="281"/>
  <c r="L112" i="281" s="1"/>
  <c r="L113" i="281" s="1"/>
  <c r="J37" i="265"/>
  <c r="N59" i="265"/>
  <c r="N60" i="265" s="1"/>
  <c r="O23" i="282"/>
  <c r="O26" i="282" s="1"/>
  <c r="P132" i="273"/>
  <c r="O12" i="281"/>
  <c r="O14" i="281" s="1"/>
  <c r="O28" i="281" s="1"/>
  <c r="O21" i="281"/>
  <c r="O23" i="281" s="1"/>
  <c r="O29" i="281" s="1"/>
  <c r="P126" i="273"/>
  <c r="Q15" i="275"/>
  <c r="Q20" i="275" s="1"/>
  <c r="R17" i="275" s="1"/>
  <c r="Q12" i="286"/>
  <c r="Q42" i="280"/>
  <c r="Q119" i="281"/>
  <c r="Q31" i="280"/>
  <c r="Q19" i="280"/>
  <c r="Q21" i="282"/>
  <c r="Q81" i="281"/>
  <c r="Q58" i="281"/>
  <c r="Q79" i="273"/>
  <c r="R80" i="273" s="1"/>
  <c r="Q57" i="273"/>
  <c r="O10" i="265"/>
  <c r="N66" i="273"/>
  <c r="N67" i="273" s="1"/>
  <c r="O60" i="273"/>
  <c r="K52" i="281"/>
  <c r="K53" i="281" s="1"/>
  <c r="S136" i="273"/>
  <c r="S24" i="273"/>
  <c r="S25" i="273" s="1"/>
  <c r="S108" i="273" s="1"/>
  <c r="S109" i="273" s="1"/>
  <c r="S14" i="282" s="1"/>
  <c r="S15" i="282" s="1"/>
  <c r="S2" i="277"/>
  <c r="S51" i="273"/>
  <c r="R19" i="286"/>
  <c r="R2" i="275"/>
  <c r="R2" i="265"/>
  <c r="R2" i="286"/>
  <c r="R2" i="280"/>
  <c r="R2" i="282"/>
  <c r="R137" i="273"/>
  <c r="R138" i="273" s="1"/>
  <c r="R90" i="273"/>
  <c r="R91" i="273" s="1"/>
  <c r="R112" i="273" s="1"/>
  <c r="S113" i="273" s="1"/>
  <c r="S59" i="273" s="1"/>
  <c r="R2" i="281"/>
  <c r="R96" i="273"/>
  <c r="R97" i="273" s="1"/>
  <c r="R75" i="273"/>
  <c r="R76" i="273" s="1"/>
  <c r="R32" i="273"/>
  <c r="R33" i="273" s="1"/>
  <c r="R2" i="273"/>
  <c r="K31" i="265"/>
  <c r="L83" i="265"/>
  <c r="L82" i="265"/>
  <c r="N23" i="280" l="1"/>
  <c r="N24" i="280" s="1"/>
  <c r="N73" i="265" s="1"/>
  <c r="N15" i="286"/>
  <c r="O21" i="280"/>
  <c r="O11" i="280"/>
  <c r="O13" i="280" s="1"/>
  <c r="O15" i="286" s="1"/>
  <c r="N14" i="280"/>
  <c r="N49" i="265" s="1"/>
  <c r="S25" i="282"/>
  <c r="S16" i="282"/>
  <c r="S13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2" i="280"/>
  <c r="R31" i="280"/>
  <c r="R19" i="280"/>
  <c r="R21" i="282"/>
  <c r="R119" i="281"/>
  <c r="R81" i="281"/>
  <c r="R58" i="281"/>
  <c r="R57" i="273"/>
  <c r="R79" i="273"/>
  <c r="S80" i="273" s="1"/>
  <c r="S58" i="273" s="1"/>
  <c r="R130" i="273"/>
  <c r="R38" i="273"/>
  <c r="S39" i="273" s="1"/>
  <c r="S41" i="273" s="1"/>
  <c r="R96" i="281"/>
  <c r="R97" i="281" s="1"/>
  <c r="R37" i="281"/>
  <c r="R131" i="273"/>
  <c r="R120" i="273"/>
  <c r="R22" i="281"/>
  <c r="R13" i="281"/>
  <c r="R125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32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Q52" i="273"/>
  <c r="Q42" i="273"/>
  <c r="T136" i="273"/>
  <c r="T24" i="273"/>
  <c r="T25" i="273" s="1"/>
  <c r="T108" i="273" s="1"/>
  <c r="T109" i="273" s="1"/>
  <c r="T14" i="282" s="1"/>
  <c r="T15" i="282" s="1"/>
  <c r="U13" i="286"/>
  <c r="U56" i="273"/>
  <c r="U47" i="273"/>
  <c r="U48" i="273" s="1"/>
  <c r="U37" i="273"/>
  <c r="U19" i="273"/>
  <c r="U20" i="273" s="1"/>
  <c r="N53" i="280"/>
  <c r="N34" i="280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112" i="273" s="1"/>
  <c r="T113" i="273" s="1"/>
  <c r="T59" i="273" s="1"/>
  <c r="S75" i="273"/>
  <c r="S32" i="273"/>
  <c r="S33" i="273" s="1"/>
  <c r="S137" i="273"/>
  <c r="S138" i="273" s="1"/>
  <c r="S2" i="273"/>
  <c r="O66" i="273"/>
  <c r="O67" i="273" s="1"/>
  <c r="P60" i="273"/>
  <c r="R58" i="273"/>
  <c r="P21" i="281"/>
  <c r="P23" i="281" s="1"/>
  <c r="P29" i="281" s="1"/>
  <c r="Q126" i="273"/>
  <c r="O30" i="281"/>
  <c r="O59" i="265"/>
  <c r="O60" i="265" s="1"/>
  <c r="P23" i="282"/>
  <c r="P26" i="282" s="1"/>
  <c r="J42" i="265"/>
  <c r="P124" i="273"/>
  <c r="Q121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P4" i="275"/>
  <c r="P4" i="265"/>
  <c r="P4" i="286"/>
  <c r="P4" i="280"/>
  <c r="P4" i="282"/>
  <c r="P4" i="281"/>
  <c r="P4" i="273"/>
  <c r="O14" i="280" l="1"/>
  <c r="O49" i="265" s="1"/>
  <c r="O23" i="280"/>
  <c r="O24" i="280" s="1"/>
  <c r="P21" i="280" s="1"/>
  <c r="O73" i="265"/>
  <c r="T25" i="282"/>
  <c r="T16" i="282"/>
  <c r="T13" i="265" s="1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30" i="273"/>
  <c r="S38" i="273"/>
  <c r="T39" i="273" s="1"/>
  <c r="T41" i="273" s="1"/>
  <c r="N76" i="281"/>
  <c r="N78" i="281" s="1"/>
  <c r="N85" i="281" s="1"/>
  <c r="N86" i="281" s="1"/>
  <c r="O83" i="281" s="1"/>
  <c r="U136" i="273"/>
  <c r="U24" i="273"/>
  <c r="U25" i="273" s="1"/>
  <c r="U108" i="273" s="1"/>
  <c r="U109" i="273" s="1"/>
  <c r="U14" i="282" s="1"/>
  <c r="U15" i="282" s="1"/>
  <c r="U2" i="277"/>
  <c r="U51" i="273"/>
  <c r="T19" i="286"/>
  <c r="T2" i="275"/>
  <c r="T2" i="265"/>
  <c r="T2" i="286"/>
  <c r="T2" i="280"/>
  <c r="T2" i="282"/>
  <c r="T137" i="273"/>
  <c r="T138" i="273" s="1"/>
  <c r="T2" i="281"/>
  <c r="T96" i="273"/>
  <c r="T97" i="273" s="1"/>
  <c r="T90" i="273"/>
  <c r="T91" i="273" s="1"/>
  <c r="T112" i="273" s="1"/>
  <c r="U113" i="273" s="1"/>
  <c r="U59" i="273" s="1"/>
  <c r="T75" i="273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W5" i="275"/>
  <c r="W5" i="277"/>
  <c r="W5" i="265"/>
  <c r="W5" i="286"/>
  <c r="W5" i="280"/>
  <c r="W5" i="282"/>
  <c r="W5" i="281"/>
  <c r="X10" i="273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21" i="273"/>
  <c r="Q124" i="273"/>
  <c r="J47" i="265"/>
  <c r="R126" i="273"/>
  <c r="Q21" i="281"/>
  <c r="Q23" i="281" s="1"/>
  <c r="P66" i="273"/>
  <c r="P67" i="273" s="1"/>
  <c r="Q60" i="273"/>
  <c r="S106" i="281"/>
  <c r="S72" i="281"/>
  <c r="S46" i="281"/>
  <c r="T76" i="273"/>
  <c r="S96" i="281"/>
  <c r="S97" i="281" s="1"/>
  <c r="S22" i="281"/>
  <c r="S13" i="281"/>
  <c r="S125" i="273"/>
  <c r="S37" i="281"/>
  <c r="S131" i="273"/>
  <c r="S120" i="273"/>
  <c r="S76" i="273"/>
  <c r="M53" i="281"/>
  <c r="M11" i="265"/>
  <c r="J53" i="280"/>
  <c r="J54" i="280" s="1"/>
  <c r="J62" i="280" s="1"/>
  <c r="J34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32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P11" i="280" l="1"/>
  <c r="P13" i="280" s="1"/>
  <c r="U25" i="282"/>
  <c r="U16" i="282"/>
  <c r="U13" i="265" s="1"/>
  <c r="N69" i="265"/>
  <c r="O121" i="281"/>
  <c r="M30" i="265"/>
  <c r="M62" i="281"/>
  <c r="M63" i="281" s="1"/>
  <c r="T15" i="275"/>
  <c r="T12" i="286"/>
  <c r="T42" i="280"/>
  <c r="T31" i="280"/>
  <c r="T19" i="280"/>
  <c r="T21" i="282"/>
  <c r="T119" i="281"/>
  <c r="T81" i="281"/>
  <c r="T58" i="281"/>
  <c r="T57" i="273"/>
  <c r="T79" i="273"/>
  <c r="U80" i="273" s="1"/>
  <c r="U58" i="273" s="1"/>
  <c r="Q66" i="273"/>
  <c r="Q67" i="273" s="1"/>
  <c r="R60" i="273"/>
  <c r="Q29" i="281"/>
  <c r="Q30" i="281" s="1"/>
  <c r="Q36" i="281" s="1"/>
  <c r="Q38" i="281" s="1"/>
  <c r="V136" i="273"/>
  <c r="V24" i="273"/>
  <c r="V25" i="273" s="1"/>
  <c r="V108" i="273" s="1"/>
  <c r="V109" i="273" s="1"/>
  <c r="V14" i="282" s="1"/>
  <c r="V15" i="282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30" i="273"/>
  <c r="T38" i="273"/>
  <c r="U39" i="273" s="1"/>
  <c r="U41" i="273" s="1"/>
  <c r="U4" i="277"/>
  <c r="T52" i="273"/>
  <c r="T42" i="273"/>
  <c r="Q59" i="265"/>
  <c r="Q60" i="265" s="1"/>
  <c r="R23" i="282"/>
  <c r="R26" i="282" s="1"/>
  <c r="L30" i="265"/>
  <c r="L62" i="281"/>
  <c r="R12" i="281"/>
  <c r="R14" i="281" s="1"/>
  <c r="R28" i="281" s="1"/>
  <c r="S132" i="273"/>
  <c r="M14" i="265"/>
  <c r="S15" i="275"/>
  <c r="S20" i="275" s="1"/>
  <c r="T17" i="275" s="1"/>
  <c r="S12" i="286"/>
  <c r="S31" i="280"/>
  <c r="S19" i="280"/>
  <c r="S21" i="282"/>
  <c r="S42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26" i="273"/>
  <c r="J50" i="265"/>
  <c r="R124" i="273"/>
  <c r="S121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K37" i="265"/>
  <c r="P9" i="265"/>
  <c r="P11" i="265" s="1"/>
  <c r="P14" i="265" s="1"/>
  <c r="P19" i="265" s="1"/>
  <c r="P22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31" i="273"/>
  <c r="T120" i="273"/>
  <c r="T13" i="281"/>
  <c r="T125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12" i="273" s="1"/>
  <c r="V113" i="273" s="1"/>
  <c r="V59" i="273" s="1"/>
  <c r="U137" i="273"/>
  <c r="U138" i="273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P23" i="280" l="1"/>
  <c r="P24" i="280" s="1"/>
  <c r="P73" i="265" s="1"/>
  <c r="P15" i="286"/>
  <c r="Q21" i="280"/>
  <c r="P14" i="280"/>
  <c r="P49" i="265" s="1"/>
  <c r="V25" i="282"/>
  <c r="V16" i="282"/>
  <c r="V13" i="265" s="1"/>
  <c r="Q9" i="265"/>
  <c r="Q11" i="265" s="1"/>
  <c r="Q14" i="265" s="1"/>
  <c r="Q19" i="265" s="1"/>
  <c r="Q22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30" i="273"/>
  <c r="U38" i="273"/>
  <c r="V39" i="273" s="1"/>
  <c r="V41" i="273" s="1"/>
  <c r="U106" i="281"/>
  <c r="U72" i="281"/>
  <c r="U46" i="281"/>
  <c r="U96" i="281"/>
  <c r="U97" i="281" s="1"/>
  <c r="U22" i="281"/>
  <c r="U13" i="281"/>
  <c r="U125" i="273"/>
  <c r="U120" i="273"/>
  <c r="U37" i="281"/>
  <c r="U131" i="273"/>
  <c r="T122" i="281"/>
  <c r="T105" i="281"/>
  <c r="T107" i="281" s="1"/>
  <c r="T111" i="281" s="1"/>
  <c r="T98" i="281"/>
  <c r="T10" i="265" s="1"/>
  <c r="T110" i="281"/>
  <c r="T121" i="273"/>
  <c r="S124" i="273"/>
  <c r="S21" i="281"/>
  <c r="S23" i="281" s="1"/>
  <c r="S29" i="281" s="1"/>
  <c r="T126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P34" i="280"/>
  <c r="P53" i="280"/>
  <c r="K42" i="265"/>
  <c r="Y5" i="275"/>
  <c r="Y5" i="277"/>
  <c r="Y5" i="265"/>
  <c r="Y5" i="286"/>
  <c r="Y5" i="280"/>
  <c r="Y5" i="282"/>
  <c r="Y5" i="281"/>
  <c r="Z10" i="273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58" i="280"/>
  <c r="J59" i="280" s="1"/>
  <c r="J63" i="280" s="1"/>
  <c r="J64" i="280" s="1"/>
  <c r="J45" i="280"/>
  <c r="M19" i="265"/>
  <c r="T132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W136" i="273"/>
  <c r="W24" i="273"/>
  <c r="W25" i="273" s="1"/>
  <c r="W108" i="273" s="1"/>
  <c r="W109" i="273" s="1"/>
  <c r="W14" i="282" s="1"/>
  <c r="W15" i="282" s="1"/>
  <c r="W2" i="277"/>
  <c r="W51" i="273"/>
  <c r="V19" i="286"/>
  <c r="V2" i="275"/>
  <c r="V2" i="265"/>
  <c r="V2" i="286"/>
  <c r="V2" i="280"/>
  <c r="V2" i="282"/>
  <c r="V137" i="273"/>
  <c r="V138" i="273" s="1"/>
  <c r="V90" i="273"/>
  <c r="V91" i="273" s="1"/>
  <c r="V112" i="273" s="1"/>
  <c r="W113" i="273" s="1"/>
  <c r="W59" i="273" s="1"/>
  <c r="V2" i="281"/>
  <c r="V96" i="273"/>
  <c r="V97" i="273" s="1"/>
  <c r="V75" i="273"/>
  <c r="V32" i="273"/>
  <c r="V33" i="273" s="1"/>
  <c r="V2" i="273"/>
  <c r="R66" i="273"/>
  <c r="R67" i="273" s="1"/>
  <c r="S60" i="273"/>
  <c r="T20" i="275"/>
  <c r="U17" i="275" s="1"/>
  <c r="M64" i="265"/>
  <c r="N60" i="281"/>
  <c r="O112" i="281"/>
  <c r="O113" i="281" s="1"/>
  <c r="Q11" i="280" l="1"/>
  <c r="Q13" i="280" s="1"/>
  <c r="W25" i="282"/>
  <c r="W16" i="282"/>
  <c r="W13" i="265" s="1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30" i="273"/>
  <c r="V38" i="273"/>
  <c r="W39" i="273" s="1"/>
  <c r="W41" i="273" s="1"/>
  <c r="V96" i="281"/>
  <c r="V97" i="281" s="1"/>
  <c r="V37" i="281"/>
  <c r="V131" i="273"/>
  <c r="V120" i="273"/>
  <c r="V22" i="281"/>
  <c r="V13" i="281"/>
  <c r="V125" i="273"/>
  <c r="W4" i="277"/>
  <c r="U4" i="275"/>
  <c r="U4" i="265"/>
  <c r="U4" i="286"/>
  <c r="U4" i="280"/>
  <c r="U4" i="282"/>
  <c r="U4" i="281"/>
  <c r="U4" i="273"/>
  <c r="S9" i="265"/>
  <c r="S11" i="265" s="1"/>
  <c r="S14" i="265" s="1"/>
  <c r="S19" i="265" s="1"/>
  <c r="S22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65" i="280"/>
  <c r="J46" i="280"/>
  <c r="J47" i="280" s="1"/>
  <c r="J35" i="280"/>
  <c r="J36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U15" i="275"/>
  <c r="U20" i="275" s="1"/>
  <c r="V17" i="275" s="1"/>
  <c r="U12" i="286"/>
  <c r="U42" i="280"/>
  <c r="U119" i="281"/>
  <c r="U31" i="280"/>
  <c r="U19" i="280"/>
  <c r="U21" i="282"/>
  <c r="U81" i="281"/>
  <c r="U58" i="281"/>
  <c r="U79" i="273"/>
  <c r="V80" i="273" s="1"/>
  <c r="V58" i="273" s="1"/>
  <c r="U57" i="273"/>
  <c r="T124" i="273"/>
  <c r="U121" i="273"/>
  <c r="Q53" i="280"/>
  <c r="Q34" i="280"/>
  <c r="S66" i="273"/>
  <c r="S67" i="273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112" i="273" s="1"/>
  <c r="X113" i="273" s="1"/>
  <c r="X59" i="273" s="1"/>
  <c r="W75" i="273"/>
  <c r="W32" i="273"/>
  <c r="W33" i="273" s="1"/>
  <c r="W137" i="273"/>
  <c r="W138" i="273" s="1"/>
  <c r="W2" i="273"/>
  <c r="L37" i="265"/>
  <c r="T12" i="281"/>
  <c r="T14" i="281" s="1"/>
  <c r="T28" i="281" s="1"/>
  <c r="U132" i="273"/>
  <c r="M22" i="265"/>
  <c r="X136" i="273"/>
  <c r="X24" i="273"/>
  <c r="X25" i="273" s="1"/>
  <c r="X108" i="273" s="1"/>
  <c r="X109" i="273" s="1"/>
  <c r="X14" i="282" s="1"/>
  <c r="X15" i="282" s="1"/>
  <c r="Y13" i="286"/>
  <c r="Y56" i="273"/>
  <c r="Y47" i="273"/>
  <c r="Y48" i="273" s="1"/>
  <c r="Y37" i="273"/>
  <c r="Y19" i="273"/>
  <c r="Y20" i="273" s="1"/>
  <c r="K47" i="265"/>
  <c r="V76" i="273"/>
  <c r="O14" i="265"/>
  <c r="M58" i="280"/>
  <c r="M59" i="280" s="1"/>
  <c r="M63" i="280" s="1"/>
  <c r="M45" i="280"/>
  <c r="R9" i="265"/>
  <c r="R11" i="265" s="1"/>
  <c r="R14" i="265" s="1"/>
  <c r="R19" i="265" s="1"/>
  <c r="R22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26" i="273"/>
  <c r="U110" i="281"/>
  <c r="U105" i="281"/>
  <c r="U107" i="281" s="1"/>
  <c r="U111" i="281" s="1"/>
  <c r="U98" i="281"/>
  <c r="U10" i="265" s="1"/>
  <c r="U122" i="281"/>
  <c r="V52" i="273"/>
  <c r="V42" i="273"/>
  <c r="P76" i="281"/>
  <c r="P78" i="281" s="1"/>
  <c r="P85" i="281" s="1"/>
  <c r="P86" i="281" s="1"/>
  <c r="Q83" i="281" s="1"/>
  <c r="Q23" i="280" l="1"/>
  <c r="Q24" i="280" s="1"/>
  <c r="Q73" i="265" s="1"/>
  <c r="Q15" i="286"/>
  <c r="R21" i="280"/>
  <c r="Q14" i="280"/>
  <c r="Q49" i="265" s="1"/>
  <c r="X25" i="282"/>
  <c r="X16" i="282"/>
  <c r="X13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R53" i="280"/>
  <c r="R34" i="280"/>
  <c r="V15" i="275"/>
  <c r="V20" i="275" s="1"/>
  <c r="W17" i="275" s="1"/>
  <c r="V12" i="286"/>
  <c r="V42" i="280"/>
  <c r="V31" i="280"/>
  <c r="V19" i="280"/>
  <c r="V21" i="282"/>
  <c r="V119" i="281"/>
  <c r="V81" i="281"/>
  <c r="V58" i="281"/>
  <c r="V57" i="273"/>
  <c r="V79" i="273"/>
  <c r="W80" i="273" s="1"/>
  <c r="W58" i="273" s="1"/>
  <c r="K50" i="265"/>
  <c r="V132" i="273"/>
  <c r="U12" i="281"/>
  <c r="U14" i="281" s="1"/>
  <c r="U28" i="281" s="1"/>
  <c r="W106" i="281"/>
  <c r="W72" i="281"/>
  <c r="W46" i="281"/>
  <c r="W96" i="281"/>
  <c r="W97" i="281" s="1"/>
  <c r="W22" i="281"/>
  <c r="W13" i="281"/>
  <c r="W125" i="273"/>
  <c r="W37" i="281"/>
  <c r="W131" i="273"/>
  <c r="W120" i="273"/>
  <c r="W76" i="273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O31" i="265"/>
  <c r="T59" i="265"/>
  <c r="T60" i="265" s="1"/>
  <c r="U23" i="282"/>
  <c r="U26" i="282" s="1"/>
  <c r="V126" i="273"/>
  <c r="U21" i="281"/>
  <c r="U23" i="281" s="1"/>
  <c r="U29" i="281" s="1"/>
  <c r="O19" i="265"/>
  <c r="Y136" i="273"/>
  <c r="Y24" i="273"/>
  <c r="Y25" i="273" s="1"/>
  <c r="Y108" i="273" s="1"/>
  <c r="Y109" i="273" s="1"/>
  <c r="Y14" i="282" s="1"/>
  <c r="Y15" i="282" s="1"/>
  <c r="Y2" i="277"/>
  <c r="Y51" i="273"/>
  <c r="X19" i="286"/>
  <c r="X2" i="275"/>
  <c r="X2" i="265"/>
  <c r="X2" i="286"/>
  <c r="X2" i="280"/>
  <c r="X2" i="282"/>
  <c r="X137" i="273"/>
  <c r="X138" i="273" s="1"/>
  <c r="X2" i="281"/>
  <c r="X96" i="273"/>
  <c r="X97" i="273" s="1"/>
  <c r="X90" i="273"/>
  <c r="X91" i="273" s="1"/>
  <c r="X112" i="273" s="1"/>
  <c r="Y113" i="273" s="1"/>
  <c r="Y59" i="273" s="1"/>
  <c r="X75" i="273"/>
  <c r="X32" i="273"/>
  <c r="X33" i="273" s="1"/>
  <c r="X2" i="273"/>
  <c r="J63" i="265"/>
  <c r="J65" i="265" s="1"/>
  <c r="J67" i="265" s="1"/>
  <c r="J80" i="265" s="1"/>
  <c r="K44" i="280"/>
  <c r="M53" i="280"/>
  <c r="M54" i="280" s="1"/>
  <c r="M62" i="280" s="1"/>
  <c r="M64" i="280" s="1"/>
  <c r="M34" i="280"/>
  <c r="T30" i="281"/>
  <c r="T36" i="281" s="1"/>
  <c r="T38" i="281" s="1"/>
  <c r="L42" i="265"/>
  <c r="W130" i="273"/>
  <c r="W38" i="273"/>
  <c r="X39" i="273" s="1"/>
  <c r="X41" i="273" s="1"/>
  <c r="T66" i="273"/>
  <c r="T67" i="273" s="1"/>
  <c r="U60" i="273"/>
  <c r="V121" i="273"/>
  <c r="U124" i="273"/>
  <c r="AA5" i="275"/>
  <c r="AA5" i="277"/>
  <c r="AA5" i="265"/>
  <c r="AA5" i="286"/>
  <c r="AA5" i="280"/>
  <c r="AA5" i="282"/>
  <c r="AA5" i="281"/>
  <c r="AB10" i="273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33" i="280"/>
  <c r="J18" i="286"/>
  <c r="S53" i="280"/>
  <c r="S34" i="280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R11" i="280" l="1"/>
  <c r="R13" i="280" s="1"/>
  <c r="R15" i="286" s="1"/>
  <c r="Y25" i="282"/>
  <c r="Y16" i="282"/>
  <c r="Y13" i="265" s="1"/>
  <c r="U59" i="265"/>
  <c r="U60" i="265" s="1"/>
  <c r="V23" i="282"/>
  <c r="R76" i="281"/>
  <c r="R78" i="281" s="1"/>
  <c r="R85" i="281" s="1"/>
  <c r="R86" i="281" s="1"/>
  <c r="S83" i="281" s="1"/>
  <c r="P112" i="281"/>
  <c r="P113" i="281" s="1"/>
  <c r="N37" i="265"/>
  <c r="N64" i="265"/>
  <c r="O60" i="281"/>
  <c r="K52" i="280"/>
  <c r="K54" i="280" s="1"/>
  <c r="K62" i="280" s="1"/>
  <c r="Z136" i="273"/>
  <c r="Z24" i="273"/>
  <c r="Z25" i="273" s="1"/>
  <c r="Z108" i="273" s="1"/>
  <c r="Z109" i="273" s="1"/>
  <c r="Z14" i="282" s="1"/>
  <c r="Z15" i="282" s="1"/>
  <c r="AA13" i="286"/>
  <c r="AA56" i="273"/>
  <c r="AA47" i="273"/>
  <c r="AA48" i="273" s="1"/>
  <c r="AA37" i="273"/>
  <c r="AA19" i="273"/>
  <c r="AA20" i="273" s="1"/>
  <c r="V124" i="273"/>
  <c r="W121" i="273"/>
  <c r="T3" i="275"/>
  <c r="T3" i="265"/>
  <c r="T3" i="286"/>
  <c r="T3" i="280"/>
  <c r="T3" i="282"/>
  <c r="T3" i="281"/>
  <c r="T50" i="273"/>
  <c r="T3" i="273"/>
  <c r="L47" i="265"/>
  <c r="M65" i="280"/>
  <c r="M14" i="286"/>
  <c r="M16" i="286" s="1"/>
  <c r="M18" i="286" s="1"/>
  <c r="M46" i="280"/>
  <c r="M47" i="280" s="1"/>
  <c r="M35" i="280"/>
  <c r="M36" i="280" s="1"/>
  <c r="K57" i="280"/>
  <c r="X96" i="281"/>
  <c r="X97" i="281" s="1"/>
  <c r="X37" i="281"/>
  <c r="X131" i="273"/>
  <c r="X120" i="273"/>
  <c r="X13" i="281"/>
  <c r="X125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12" i="273" s="1"/>
  <c r="Z113" i="273" s="1"/>
  <c r="Z59" i="273" s="1"/>
  <c r="Y137" i="273"/>
  <c r="Y138" i="273" s="1"/>
  <c r="Y75" i="273"/>
  <c r="Y32" i="273"/>
  <c r="Y33" i="273" s="1"/>
  <c r="Y2" i="273"/>
  <c r="V21" i="281"/>
  <c r="V23" i="281" s="1"/>
  <c r="V29" i="281" s="1"/>
  <c r="W126" i="273"/>
  <c r="W4" i="275"/>
  <c r="W4" i="265"/>
  <c r="W4" i="286"/>
  <c r="W4" i="280"/>
  <c r="W4" i="282"/>
  <c r="W4" i="281"/>
  <c r="W4" i="273"/>
  <c r="J53" i="265"/>
  <c r="X76" i="273"/>
  <c r="V12" i="281"/>
  <c r="V14" i="281" s="1"/>
  <c r="V28" i="281" s="1"/>
  <c r="W132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U66" i="273"/>
  <c r="U67" i="273" s="1"/>
  <c r="V60" i="273"/>
  <c r="X52" i="273"/>
  <c r="X42" i="273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J83" i="265"/>
  <c r="J82" i="265"/>
  <c r="X130" i="273"/>
  <c r="X38" i="273"/>
  <c r="Y39" i="273" s="1"/>
  <c r="Y41" i="273" s="1"/>
  <c r="Y4" i="277"/>
  <c r="O22" i="265"/>
  <c r="J25" i="265"/>
  <c r="W15" i="275"/>
  <c r="W20" i="275" s="1"/>
  <c r="X17" i="275" s="1"/>
  <c r="W12" i="286"/>
  <c r="W31" i="280"/>
  <c r="W19" i="280"/>
  <c r="W21" i="282"/>
  <c r="W42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58" i="280"/>
  <c r="K45" i="280"/>
  <c r="V26" i="282"/>
  <c r="R14" i="280" l="1"/>
  <c r="R49" i="265" s="1"/>
  <c r="R23" i="280"/>
  <c r="R24" i="280" s="1"/>
  <c r="R73" i="265" s="1"/>
  <c r="S21" i="280"/>
  <c r="Z25" i="282"/>
  <c r="Z16" i="282"/>
  <c r="Z13" i="265" s="1"/>
  <c r="V30" i="281"/>
  <c r="V36" i="281" s="1"/>
  <c r="V38" i="281" s="1"/>
  <c r="V59" i="265"/>
  <c r="V60" i="265" s="1"/>
  <c r="W23" i="282"/>
  <c r="W26" i="282" s="1"/>
  <c r="U9" i="265"/>
  <c r="U11" i="265" s="1"/>
  <c r="U14" i="265" s="1"/>
  <c r="U19" i="265" s="1"/>
  <c r="U22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M74" i="265"/>
  <c r="M75" i="265" s="1"/>
  <c r="M81" i="265" s="1"/>
  <c r="N33" i="280"/>
  <c r="T14" i="265"/>
  <c r="O53" i="280"/>
  <c r="O34" i="280"/>
  <c r="X4" i="275"/>
  <c r="X4" i="265"/>
  <c r="X4" i="286"/>
  <c r="X4" i="280"/>
  <c r="X4" i="282"/>
  <c r="X4" i="281"/>
  <c r="X4" i="273"/>
  <c r="V66" i="273"/>
  <c r="V67" i="273" s="1"/>
  <c r="W60" i="273"/>
  <c r="AC5" i="275"/>
  <c r="AC5" i="277"/>
  <c r="AC5" i="265"/>
  <c r="AC5" i="286"/>
  <c r="AC5" i="280"/>
  <c r="AC5" i="282"/>
  <c r="AC5" i="281"/>
  <c r="AD10" i="273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32" i="273"/>
  <c r="W12" i="281"/>
  <c r="W14" i="281" s="1"/>
  <c r="W28" i="281" s="1"/>
  <c r="W21" i="281"/>
  <c r="W23" i="281" s="1"/>
  <c r="W29" i="281" s="1"/>
  <c r="X126" i="273"/>
  <c r="Y76" i="273"/>
  <c r="K59" i="280"/>
  <c r="K63" i="280" s="1"/>
  <c r="M63" i="265"/>
  <c r="M65" i="265" s="1"/>
  <c r="M67" i="265" s="1"/>
  <c r="M80" i="265" s="1"/>
  <c r="N44" i="280"/>
  <c r="M52" i="265"/>
  <c r="M24" i="265"/>
  <c r="L50" i="265"/>
  <c r="K64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9" i="265"/>
  <c r="V11" i="265" s="1"/>
  <c r="V14" i="265" s="1"/>
  <c r="V19" i="265" s="1"/>
  <c r="V22" i="265" s="1"/>
  <c r="V84" i="281"/>
  <c r="V71" i="281"/>
  <c r="V73" i="281" s="1"/>
  <c r="V77" i="281" s="1"/>
  <c r="V61" i="281"/>
  <c r="V50" i="281"/>
  <c r="V45" i="281"/>
  <c r="V47" i="281" s="1"/>
  <c r="V51" i="281" s="1"/>
  <c r="X15" i="275"/>
  <c r="X20" i="275" s="1"/>
  <c r="Y17" i="275" s="1"/>
  <c r="X12" i="286"/>
  <c r="X42" i="280"/>
  <c r="X31" i="280"/>
  <c r="X19" i="280"/>
  <c r="X21" i="282"/>
  <c r="X119" i="281"/>
  <c r="X81" i="281"/>
  <c r="X58" i="281"/>
  <c r="X57" i="273"/>
  <c r="X79" i="273"/>
  <c r="Y80" i="273" s="1"/>
  <c r="Y58" i="273" s="1"/>
  <c r="Y130" i="273"/>
  <c r="Y38" i="273"/>
  <c r="Z39" i="273" s="1"/>
  <c r="Z41" i="273" s="1"/>
  <c r="Y106" i="281"/>
  <c r="Y72" i="281"/>
  <c r="Y46" i="281"/>
  <c r="Y96" i="281"/>
  <c r="Y97" i="281" s="1"/>
  <c r="Y22" i="281"/>
  <c r="Y13" i="281"/>
  <c r="Y125" i="273"/>
  <c r="Y120" i="273"/>
  <c r="Y37" i="281"/>
  <c r="Y131" i="273"/>
  <c r="X122" i="281"/>
  <c r="X105" i="281"/>
  <c r="X107" i="281" s="1"/>
  <c r="X111" i="281" s="1"/>
  <c r="X98" i="281"/>
  <c r="X10" i="265" s="1"/>
  <c r="X110" i="281"/>
  <c r="X121" i="273"/>
  <c r="W124" i="273"/>
  <c r="AA136" i="273"/>
  <c r="AA24" i="273"/>
  <c r="AA25" i="273" s="1"/>
  <c r="AA108" i="273" s="1"/>
  <c r="AA109" i="273" s="1"/>
  <c r="AA14" i="282" s="1"/>
  <c r="AA15" i="282" s="1"/>
  <c r="AA2" i="277"/>
  <c r="AA51" i="273"/>
  <c r="Z19" i="286"/>
  <c r="Z2" i="275"/>
  <c r="Z2" i="265"/>
  <c r="Z2" i="286"/>
  <c r="Z2" i="280"/>
  <c r="Z2" i="282"/>
  <c r="Z137" i="273"/>
  <c r="Z138" i="273" s="1"/>
  <c r="Z90" i="273"/>
  <c r="Z91" i="273" s="1"/>
  <c r="Z112" i="273" s="1"/>
  <c r="AA113" i="273" s="1"/>
  <c r="AA59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S11" i="280" l="1"/>
  <c r="S13" i="280" s="1"/>
  <c r="S15" i="286" s="1"/>
  <c r="AA25" i="282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112" i="273" s="1"/>
  <c r="AB113" i="273" s="1"/>
  <c r="AB59" i="273" s="1"/>
  <c r="AA75" i="273"/>
  <c r="AA32" i="273"/>
  <c r="AA33" i="273" s="1"/>
  <c r="AA137" i="273"/>
  <c r="AA138" i="273" s="1"/>
  <c r="AA2" i="273"/>
  <c r="Y110" i="281"/>
  <c r="Y105" i="281"/>
  <c r="Y107" i="281" s="1"/>
  <c r="Y111" i="281" s="1"/>
  <c r="Y98" i="281"/>
  <c r="Y10" i="265" s="1"/>
  <c r="Y122" i="281"/>
  <c r="Z52" i="273"/>
  <c r="Z42" i="273"/>
  <c r="P69" i="265"/>
  <c r="Q121" i="281"/>
  <c r="K65" i="280"/>
  <c r="K14" i="286"/>
  <c r="K16" i="286" s="1"/>
  <c r="K46" i="280"/>
  <c r="K47" i="280" s="1"/>
  <c r="K35" i="280"/>
  <c r="K36" i="280" s="1"/>
  <c r="M25" i="265"/>
  <c r="N57" i="280"/>
  <c r="Z76" i="273"/>
  <c r="W30" i="281"/>
  <c r="W36" i="281" s="1"/>
  <c r="W38" i="281" s="1"/>
  <c r="AB136" i="273"/>
  <c r="AB24" i="273"/>
  <c r="AB25" i="273" s="1"/>
  <c r="AB108" i="273" s="1"/>
  <c r="AB109" i="273" s="1"/>
  <c r="AB14" i="282" s="1"/>
  <c r="AB15" i="282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52" i="280"/>
  <c r="N54" i="280" s="1"/>
  <c r="N62" i="280" s="1"/>
  <c r="Y4" i="275"/>
  <c r="Y4" i="265"/>
  <c r="Y4" i="286"/>
  <c r="Y4" i="280"/>
  <c r="Y4" i="282"/>
  <c r="Y4" i="281"/>
  <c r="Y4" i="273"/>
  <c r="Z130" i="273"/>
  <c r="Z38" i="273"/>
  <c r="AA39" i="273" s="1"/>
  <c r="AA41" i="273" s="1"/>
  <c r="Z96" i="281"/>
  <c r="Z97" i="281" s="1"/>
  <c r="Z37" i="281"/>
  <c r="Z131" i="273"/>
  <c r="Z120" i="273"/>
  <c r="Z22" i="281"/>
  <c r="Z13" i="281"/>
  <c r="Z125" i="273"/>
  <c r="AA4" i="277"/>
  <c r="X124" i="273"/>
  <c r="Y121" i="273"/>
  <c r="V53" i="280"/>
  <c r="V34" i="280"/>
  <c r="N47" i="265"/>
  <c r="O30" i="265"/>
  <c r="O33" i="265" s="1"/>
  <c r="O62" i="281"/>
  <c r="O63" i="281" s="1"/>
  <c r="L58" i="280"/>
  <c r="L45" i="280"/>
  <c r="M53" i="265"/>
  <c r="M82" i="265"/>
  <c r="M83" i="265"/>
  <c r="Y15" i="275"/>
  <c r="Y20" i="275" s="1"/>
  <c r="Z17" i="275" s="1"/>
  <c r="Y12" i="286"/>
  <c r="Y42" i="280"/>
  <c r="Y119" i="281"/>
  <c r="Y31" i="280"/>
  <c r="Y19" i="280"/>
  <c r="Y21" i="282"/>
  <c r="Y81" i="281"/>
  <c r="Y58" i="281"/>
  <c r="Y79" i="273"/>
  <c r="Z80" i="273" s="1"/>
  <c r="Z58" i="273" s="1"/>
  <c r="Y57" i="273"/>
  <c r="X21" i="281"/>
  <c r="X23" i="281" s="1"/>
  <c r="X29" i="281" s="1"/>
  <c r="Y126" i="273"/>
  <c r="X12" i="281"/>
  <c r="X14" i="281" s="1"/>
  <c r="X28" i="281" s="1"/>
  <c r="X30" i="281" s="1"/>
  <c r="X36" i="281" s="1"/>
  <c r="X38" i="281" s="1"/>
  <c r="Y132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W66" i="273"/>
  <c r="W67" i="273" s="1"/>
  <c r="X60" i="273"/>
  <c r="T19" i="265"/>
  <c r="W59" i="265"/>
  <c r="W60" i="265" s="1"/>
  <c r="X23" i="282"/>
  <c r="X26" i="282" s="1"/>
  <c r="U53" i="280"/>
  <c r="U34" i="280"/>
  <c r="S14" i="280" l="1"/>
  <c r="S49" i="265" s="1"/>
  <c r="S23" i="280"/>
  <c r="S24" i="280" s="1"/>
  <c r="T21" i="280" s="1"/>
  <c r="S73" i="265"/>
  <c r="AB25" i="282"/>
  <c r="AB16" i="282"/>
  <c r="AB13" i="265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19" i="265" s="1"/>
  <c r="X22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21" i="273"/>
  <c r="Y124" i="273"/>
  <c r="Z122" i="281"/>
  <c r="Z105" i="281"/>
  <c r="Z107" i="281" s="1"/>
  <c r="Z111" i="281" s="1"/>
  <c r="Z98" i="281"/>
  <c r="Z10" i="265" s="1"/>
  <c r="Z110" i="281"/>
  <c r="AC136" i="273"/>
  <c r="AC24" i="273"/>
  <c r="AC25" i="273" s="1"/>
  <c r="AC108" i="273" s="1"/>
  <c r="AC109" i="273" s="1"/>
  <c r="AC14" i="282" s="1"/>
  <c r="AC15" i="282" s="1"/>
  <c r="AC2" i="277"/>
  <c r="AC51" i="273"/>
  <c r="AB19" i="286"/>
  <c r="AB2" i="275"/>
  <c r="AB2" i="265"/>
  <c r="AB2" i="286"/>
  <c r="AB2" i="280"/>
  <c r="AB2" i="282"/>
  <c r="AB137" i="273"/>
  <c r="AB138" i="273" s="1"/>
  <c r="AB2" i="281"/>
  <c r="AB96" i="273"/>
  <c r="AB97" i="273" s="1"/>
  <c r="AB90" i="273"/>
  <c r="AB91" i="273" s="1"/>
  <c r="AB112" i="273" s="1"/>
  <c r="AC113" i="273" s="1"/>
  <c r="AC59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44" i="280"/>
  <c r="L57" i="280" s="1"/>
  <c r="L59" i="280" s="1"/>
  <c r="L63" i="280" s="1"/>
  <c r="K52" i="265"/>
  <c r="K24" i="265"/>
  <c r="AA106" i="281"/>
  <c r="AA72" i="281"/>
  <c r="AA46" i="281"/>
  <c r="AB76" i="273"/>
  <c r="AA96" i="281"/>
  <c r="AA97" i="281" s="1"/>
  <c r="AA22" i="281"/>
  <c r="AA13" i="281"/>
  <c r="AA125" i="273"/>
  <c r="AA37" i="281"/>
  <c r="AA131" i="273"/>
  <c r="AA120" i="273"/>
  <c r="T22" i="265"/>
  <c r="N50" i="265"/>
  <c r="X66" i="273"/>
  <c r="X67" i="273" s="1"/>
  <c r="Y60" i="273"/>
  <c r="AE5" i="275"/>
  <c r="AE5" i="277"/>
  <c r="AE5" i="265"/>
  <c r="AE5" i="286"/>
  <c r="AE5" i="280"/>
  <c r="AE5" i="282"/>
  <c r="AE5" i="281"/>
  <c r="AF10" i="273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32" i="273"/>
  <c r="Y12" i="281"/>
  <c r="Y14" i="281" s="1"/>
  <c r="Y28" i="281" s="1"/>
  <c r="Z126" i="273"/>
  <c r="Y21" i="281"/>
  <c r="Y23" i="281" s="1"/>
  <c r="Y29" i="281" s="1"/>
  <c r="Y26" i="282"/>
  <c r="O64" i="265"/>
  <c r="P60" i="281"/>
  <c r="AA52" i="273"/>
  <c r="AA42" i="273"/>
  <c r="Z15" i="275"/>
  <c r="Z20" i="275" s="1"/>
  <c r="AA17" i="275" s="1"/>
  <c r="Z12" i="286"/>
  <c r="Z42" i="280"/>
  <c r="Z31" i="280"/>
  <c r="Z19" i="280"/>
  <c r="Z21" i="282"/>
  <c r="Z119" i="281"/>
  <c r="Z81" i="281"/>
  <c r="Z58" i="281"/>
  <c r="Z57" i="273"/>
  <c r="Z79" i="273"/>
  <c r="AA80" i="273" s="1"/>
  <c r="AA58" i="273" s="1"/>
  <c r="K74" i="265"/>
  <c r="K75" i="265" s="1"/>
  <c r="K81" i="265" s="1"/>
  <c r="L33" i="280"/>
  <c r="L52" i="280" s="1"/>
  <c r="L54" i="280" s="1"/>
  <c r="L62" i="280" s="1"/>
  <c r="K18" i="286"/>
  <c r="Q112" i="281"/>
  <c r="Q113" i="281" s="1"/>
  <c r="Z4" i="275"/>
  <c r="Z4" i="265"/>
  <c r="Z4" i="286"/>
  <c r="Z4" i="280"/>
  <c r="Z4" i="282"/>
  <c r="Z4" i="281"/>
  <c r="Z4" i="273"/>
  <c r="AA130" i="273"/>
  <c r="AA38" i="273"/>
  <c r="AB39" i="273" s="1"/>
  <c r="AB41" i="273" s="1"/>
  <c r="AA76" i="273"/>
  <c r="T11" i="280" l="1"/>
  <c r="T13" i="280" s="1"/>
  <c r="T15" i="286" s="1"/>
  <c r="AC25" i="282"/>
  <c r="AC16" i="282"/>
  <c r="AC13" i="265" s="1"/>
  <c r="L64" i="280"/>
  <c r="L14" i="286" s="1"/>
  <c r="L16" i="286" s="1"/>
  <c r="AA15" i="275"/>
  <c r="AA20" i="275" s="1"/>
  <c r="AB17" i="275" s="1"/>
  <c r="AA12" i="286"/>
  <c r="AA31" i="280"/>
  <c r="AA19" i="280"/>
  <c r="AA21" i="282"/>
  <c r="AA42" i="280"/>
  <c r="AA119" i="281"/>
  <c r="AA81" i="281"/>
  <c r="AA58" i="281"/>
  <c r="AA79" i="273"/>
  <c r="AB80" i="273" s="1"/>
  <c r="AB58" i="273" s="1"/>
  <c r="AA57" i="273"/>
  <c r="AB52" i="273"/>
  <c r="AB42" i="273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26" i="273"/>
  <c r="Z12" i="281"/>
  <c r="Z14" i="281" s="1"/>
  <c r="Z28" i="281" s="1"/>
  <c r="Z30" i="281" s="1"/>
  <c r="Z36" i="281" s="1"/>
  <c r="Z38" i="281" s="1"/>
  <c r="AA132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Y66" i="273"/>
  <c r="Y67" i="273" s="1"/>
  <c r="Z60" i="273"/>
  <c r="T34" i="280"/>
  <c r="T53" i="280"/>
  <c r="AA110" i="281"/>
  <c r="AA122" i="281"/>
  <c r="AA105" i="281"/>
  <c r="AA107" i="281" s="1"/>
  <c r="AA111" i="281" s="1"/>
  <c r="AA98" i="281"/>
  <c r="AA10" i="265" s="1"/>
  <c r="K53" i="265"/>
  <c r="K82" i="265"/>
  <c r="K83" i="265"/>
  <c r="W19" i="265"/>
  <c r="AB130" i="273"/>
  <c r="AB38" i="273"/>
  <c r="AC39" i="273" s="1"/>
  <c r="AC41" i="273" s="1"/>
  <c r="AC4" i="277"/>
  <c r="Z124" i="273"/>
  <c r="AA121" i="273"/>
  <c r="O42" i="265"/>
  <c r="P52" i="281"/>
  <c r="P53" i="281" s="1"/>
  <c r="Y59" i="265"/>
  <c r="Y60" i="265" s="1"/>
  <c r="Z23" i="282"/>
  <c r="Z26" i="282" s="1"/>
  <c r="Y30" i="281"/>
  <c r="Y36" i="281" s="1"/>
  <c r="Y38" i="281" s="1"/>
  <c r="AD136" i="273"/>
  <c r="AD24" i="273"/>
  <c r="AD25" i="273" s="1"/>
  <c r="AD108" i="273" s="1"/>
  <c r="AD109" i="273" s="1"/>
  <c r="AD14" i="282" s="1"/>
  <c r="AD15" i="282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58" i="280"/>
  <c r="N59" i="280" s="1"/>
  <c r="N63" i="280" s="1"/>
  <c r="N64" i="280" s="1"/>
  <c r="N45" i="280"/>
  <c r="AB15" i="275"/>
  <c r="AB20" i="275" s="1"/>
  <c r="AC17" i="275" s="1"/>
  <c r="AB12" i="286"/>
  <c r="AB42" i="280"/>
  <c r="AB31" i="280"/>
  <c r="AB19" i="280"/>
  <c r="AB21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31" i="273"/>
  <c r="AB120" i="273"/>
  <c r="AB13" i="281"/>
  <c r="AB125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12" i="273" s="1"/>
  <c r="AD113" i="273" s="1"/>
  <c r="AD59" i="273" s="1"/>
  <c r="AC137" i="273"/>
  <c r="AC138" i="273" s="1"/>
  <c r="AC75" i="273"/>
  <c r="AC32" i="273"/>
  <c r="AC33" i="273" s="1"/>
  <c r="AC2" i="273"/>
  <c r="X34" i="280"/>
  <c r="X53" i="280"/>
  <c r="V76" i="281"/>
  <c r="V78" i="281" s="1"/>
  <c r="V85" i="281" s="1"/>
  <c r="V86" i="281" s="1"/>
  <c r="W83" i="281" s="1"/>
  <c r="L46" i="280" l="1"/>
  <c r="T14" i="280"/>
  <c r="T49" i="265" s="1"/>
  <c r="T23" i="280"/>
  <c r="T24" i="280" s="1"/>
  <c r="T73" i="265" s="1"/>
  <c r="U21" i="280"/>
  <c r="L65" i="280"/>
  <c r="L52" i="265" s="1"/>
  <c r="AD25" i="282"/>
  <c r="AD16" i="282"/>
  <c r="AD13" i="265" s="1"/>
  <c r="L35" i="280"/>
  <c r="Z59" i="265"/>
  <c r="Z60" i="265" s="1"/>
  <c r="AA23" i="282"/>
  <c r="AA26" i="282" s="1"/>
  <c r="W76" i="281"/>
  <c r="W78" i="281" s="1"/>
  <c r="W85" i="281" s="1"/>
  <c r="W86" i="281" s="1"/>
  <c r="X83" i="281" s="1"/>
  <c r="AC130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25" i="273"/>
  <c r="AC120" i="273"/>
  <c r="AC37" i="281"/>
  <c r="AC131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65" i="280"/>
  <c r="N46" i="280"/>
  <c r="N47" i="280" s="1"/>
  <c r="N35" i="280"/>
  <c r="N36" i="280" s="1"/>
  <c r="AE136" i="273"/>
  <c r="AE24" i="273"/>
  <c r="AE25" i="273" s="1"/>
  <c r="AE108" i="273" s="1"/>
  <c r="AE109" i="273" s="1"/>
  <c r="AE14" i="282" s="1"/>
  <c r="AE15" i="282" s="1"/>
  <c r="AE2" i="277"/>
  <c r="AE51" i="273"/>
  <c r="AD19" i="286"/>
  <c r="AD2" i="275"/>
  <c r="AD2" i="265"/>
  <c r="AD2" i="286"/>
  <c r="AD2" i="280"/>
  <c r="AD2" i="282"/>
  <c r="AD137" i="273"/>
  <c r="AD138" i="273" s="1"/>
  <c r="AD90" i="273"/>
  <c r="AD91" i="273" s="1"/>
  <c r="AD112" i="273" s="1"/>
  <c r="AE113" i="273" s="1"/>
  <c r="AE59" i="273" s="1"/>
  <c r="AD2" i="281"/>
  <c r="AD96" i="273"/>
  <c r="AD97" i="273" s="1"/>
  <c r="AD75" i="273"/>
  <c r="AD76" i="273" s="1"/>
  <c r="AD32" i="273"/>
  <c r="AD33" i="273" s="1"/>
  <c r="AD2" i="273"/>
  <c r="Y9" i="265"/>
  <c r="Y11" i="265" s="1"/>
  <c r="Y14" i="265" s="1"/>
  <c r="Y19" i="265" s="1"/>
  <c r="Y22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W22" i="265"/>
  <c r="Z66" i="273"/>
  <c r="Z67" i="273" s="1"/>
  <c r="AA60" i="273"/>
  <c r="AG5" i="275"/>
  <c r="AG5" i="277"/>
  <c r="AG5" i="265"/>
  <c r="AG5" i="286"/>
  <c r="AG5" i="280"/>
  <c r="AG5" i="282"/>
  <c r="AG5" i="281"/>
  <c r="AH10" i="273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19" i="265" s="1"/>
  <c r="Z22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L24" i="265"/>
  <c r="AB121" i="273"/>
  <c r="AA124" i="273"/>
  <c r="Y3" i="275"/>
  <c r="Y3" i="265"/>
  <c r="Y3" i="286"/>
  <c r="Y3" i="280"/>
  <c r="Y3" i="282"/>
  <c r="Y3" i="281"/>
  <c r="Y50" i="273"/>
  <c r="Y3" i="273"/>
  <c r="AB132" i="273"/>
  <c r="AA12" i="281"/>
  <c r="AA14" i="281" s="1"/>
  <c r="AA28" i="281" s="1"/>
  <c r="AA21" i="281"/>
  <c r="AA23" i="281" s="1"/>
  <c r="AA29" i="281" s="1"/>
  <c r="AB126" i="273"/>
  <c r="AB4" i="275"/>
  <c r="AB4" i="265"/>
  <c r="AB4" i="286"/>
  <c r="AB4" i="280"/>
  <c r="AB4" i="282"/>
  <c r="AB4" i="281"/>
  <c r="AB4" i="273"/>
  <c r="U11" i="280" l="1"/>
  <c r="U13" i="280" s="1"/>
  <c r="U15" i="286" s="1"/>
  <c r="AE25" i="282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32" i="273"/>
  <c r="L25" i="265"/>
  <c r="N63" i="265"/>
  <c r="N65" i="265" s="1"/>
  <c r="N67" i="265" s="1"/>
  <c r="N80" i="265" s="1"/>
  <c r="O44" i="280"/>
  <c r="AD15" i="275"/>
  <c r="AD12" i="286"/>
  <c r="AD42" i="280"/>
  <c r="AD31" i="280"/>
  <c r="AD19" i="280"/>
  <c r="AD21" i="282"/>
  <c r="AD119" i="281"/>
  <c r="AD81" i="281"/>
  <c r="AD58" i="281"/>
  <c r="AD57" i="273"/>
  <c r="AD79" i="273"/>
  <c r="AE80" i="273" s="1"/>
  <c r="AE58" i="273" s="1"/>
  <c r="AF136" i="273"/>
  <c r="AF24" i="273"/>
  <c r="AF25" i="273" s="1"/>
  <c r="AF108" i="273" s="1"/>
  <c r="AF109" i="273" s="1"/>
  <c r="AF14" i="282" s="1"/>
  <c r="AF15" i="282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112" i="273" s="1"/>
  <c r="AF113" i="273" s="1"/>
  <c r="AF59" i="273" s="1"/>
  <c r="AE75" i="273"/>
  <c r="AE32" i="273"/>
  <c r="AE33" i="273" s="1"/>
  <c r="AE137" i="273"/>
  <c r="AE138" i="273" s="1"/>
  <c r="AE2" i="273"/>
  <c r="N74" i="265"/>
  <c r="N75" i="265" s="1"/>
  <c r="N81" i="265" s="1"/>
  <c r="O33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B21" i="281"/>
  <c r="AB23" i="281" s="1"/>
  <c r="AB29" i="281" s="1"/>
  <c r="AC126" i="273"/>
  <c r="AA30" i="281"/>
  <c r="AA36" i="281" s="1"/>
  <c r="AA38" i="281" s="1"/>
  <c r="AB124" i="273"/>
  <c r="AC121" i="273"/>
  <c r="L53" i="265"/>
  <c r="AC15" i="275"/>
  <c r="AC20" i="275" s="1"/>
  <c r="AD17" i="275" s="1"/>
  <c r="AC12" i="286"/>
  <c r="AC42" i="280"/>
  <c r="AC119" i="281"/>
  <c r="AC31" i="280"/>
  <c r="AC19" i="280"/>
  <c r="AC21" i="282"/>
  <c r="AC81" i="281"/>
  <c r="AC58" i="281"/>
  <c r="AC79" i="273"/>
  <c r="AD80" i="273" s="1"/>
  <c r="AD58" i="273" s="1"/>
  <c r="AC57" i="273"/>
  <c r="R112" i="281"/>
  <c r="R113" i="281" s="1"/>
  <c r="Z53" i="280"/>
  <c r="Z34" i="280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A66" i="273"/>
  <c r="AA67" i="273" s="1"/>
  <c r="AB60" i="273"/>
  <c r="W53" i="280"/>
  <c r="W34" i="280"/>
  <c r="P58" i="280"/>
  <c r="P45" i="280"/>
  <c r="Y53" i="280"/>
  <c r="Y34" i="280"/>
  <c r="AD130" i="273"/>
  <c r="AD38" i="273"/>
  <c r="AE39" i="273" s="1"/>
  <c r="AE41" i="273" s="1"/>
  <c r="AD96" i="281"/>
  <c r="AD97" i="281" s="1"/>
  <c r="AD37" i="281"/>
  <c r="AD131" i="273"/>
  <c r="AD120" i="273"/>
  <c r="AD22" i="281"/>
  <c r="AD13" i="281"/>
  <c r="AD125" i="273"/>
  <c r="AE4" i="277"/>
  <c r="U14" i="280" l="1"/>
  <c r="U49" i="265" s="1"/>
  <c r="U23" i="280"/>
  <c r="U24" i="280" s="1"/>
  <c r="V21" i="280" s="1"/>
  <c r="U73" i="265"/>
  <c r="AF25" i="282"/>
  <c r="AF16" i="282"/>
  <c r="AF13" i="265" s="1"/>
  <c r="AE52" i="273"/>
  <c r="AE42" i="273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21" i="273"/>
  <c r="AC124" i="273"/>
  <c r="AA9" i="265"/>
  <c r="AA11" i="265" s="1"/>
  <c r="AA14" i="265" s="1"/>
  <c r="AA19" i="265" s="1"/>
  <c r="AA22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52" i="280"/>
  <c r="O54" i="280" s="1"/>
  <c r="O62" i="280" s="1"/>
  <c r="AE130" i="273"/>
  <c r="AE38" i="273"/>
  <c r="AF39" i="273" s="1"/>
  <c r="AF41" i="273" s="1"/>
  <c r="Q52" i="281"/>
  <c r="Q53" i="281" s="1"/>
  <c r="O45" i="280"/>
  <c r="O58" i="280"/>
  <c r="AG136" i="273"/>
  <c r="AG24" i="273"/>
  <c r="AG25" i="273" s="1"/>
  <c r="AG108" i="273" s="1"/>
  <c r="AG109" i="273" s="1"/>
  <c r="AG14" i="282" s="1"/>
  <c r="AG15" i="282" s="1"/>
  <c r="AG2" i="277"/>
  <c r="AG51" i="273"/>
  <c r="AF19" i="286"/>
  <c r="AF2" i="275"/>
  <c r="AF2" i="265"/>
  <c r="AF2" i="286"/>
  <c r="AF2" i="280"/>
  <c r="AF2" i="282"/>
  <c r="AF137" i="273"/>
  <c r="AF138" i="273" s="1"/>
  <c r="AF2" i="281"/>
  <c r="AF96" i="273"/>
  <c r="AF97" i="273" s="1"/>
  <c r="AF90" i="273"/>
  <c r="AF91" i="273" s="1"/>
  <c r="AF112" i="273" s="1"/>
  <c r="AG113" i="273" s="1"/>
  <c r="AG59" i="273" s="1"/>
  <c r="AF75" i="273"/>
  <c r="AF76" i="273" s="1"/>
  <c r="AF32" i="273"/>
  <c r="AF33" i="273" s="1"/>
  <c r="AF2" i="273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C60" i="273"/>
  <c r="AI5" i="275"/>
  <c r="AI5" i="277"/>
  <c r="AI5" i="265"/>
  <c r="AI5" i="286"/>
  <c r="AI5" i="280"/>
  <c r="AI5" i="282"/>
  <c r="AI5" i="281"/>
  <c r="AJ10" i="273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26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25" i="273"/>
  <c r="AE37" i="281"/>
  <c r="AE131" i="273"/>
  <c r="AE120" i="273"/>
  <c r="AE76" i="273"/>
  <c r="O57" i="280"/>
  <c r="O59" i="280" s="1"/>
  <c r="O63" i="280" s="1"/>
  <c r="AD132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V11" i="280" l="1"/>
  <c r="V13" i="280" s="1"/>
  <c r="V15" i="286" s="1"/>
  <c r="AG25" i="282"/>
  <c r="AG16" i="282"/>
  <c r="AG13" i="265" s="1"/>
  <c r="AC30" i="281"/>
  <c r="AC36" i="281" s="1"/>
  <c r="AC38" i="281" s="1"/>
  <c r="AC9" i="265" s="1"/>
  <c r="AC11" i="265" s="1"/>
  <c r="AC14" i="265" s="1"/>
  <c r="AC19" i="265" s="1"/>
  <c r="AC22" i="265" s="1"/>
  <c r="AC59" i="265"/>
  <c r="AC60" i="265" s="1"/>
  <c r="AD23" i="282"/>
  <c r="AD26" i="282" s="1"/>
  <c r="AD12" i="281"/>
  <c r="AD14" i="281" s="1"/>
  <c r="AD28" i="281" s="1"/>
  <c r="AE132" i="273"/>
  <c r="AE15" i="275"/>
  <c r="AE20" i="275" s="1"/>
  <c r="AF17" i="275" s="1"/>
  <c r="AE12" i="286"/>
  <c r="AE31" i="280"/>
  <c r="AE19" i="280"/>
  <c r="AE21" i="282"/>
  <c r="AE42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C66" i="273"/>
  <c r="AC67" i="273" s="1"/>
  <c r="AD60" i="273"/>
  <c r="AB9" i="265"/>
  <c r="AB11" i="265" s="1"/>
  <c r="AB14" i="265" s="1"/>
  <c r="AB19" i="265" s="1"/>
  <c r="AB22" i="265" s="1"/>
  <c r="AB84" i="281"/>
  <c r="AB71" i="281"/>
  <c r="AB73" i="281" s="1"/>
  <c r="AB77" i="281" s="1"/>
  <c r="AB61" i="281"/>
  <c r="AB50" i="281"/>
  <c r="AB45" i="281"/>
  <c r="AB47" i="281" s="1"/>
  <c r="AB51" i="281" s="1"/>
  <c r="AF130" i="273"/>
  <c r="AF38" i="273"/>
  <c r="AG39" i="273" s="1"/>
  <c r="AG41" i="273" s="1"/>
  <c r="AG4" i="277"/>
  <c r="AF52" i="273"/>
  <c r="AF42" i="273"/>
  <c r="AA53" i="280"/>
  <c r="AA34" i="280"/>
  <c r="AD124" i="273"/>
  <c r="AE121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84" i="281"/>
  <c r="AC61" i="281"/>
  <c r="AC45" i="281"/>
  <c r="AC47" i="281" s="1"/>
  <c r="AC51" i="281" s="1"/>
  <c r="AF15" i="275"/>
  <c r="AF20" i="275" s="1"/>
  <c r="AG17" i="275" s="1"/>
  <c r="AF12" i="286"/>
  <c r="AF42" i="280"/>
  <c r="AF31" i="280"/>
  <c r="AF19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26" i="273"/>
  <c r="AH136" i="273"/>
  <c r="AH24" i="273"/>
  <c r="AH25" i="273" s="1"/>
  <c r="AH108" i="273" s="1"/>
  <c r="AH109" i="273" s="1"/>
  <c r="AH14" i="282" s="1"/>
  <c r="AH15" i="282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31" i="273"/>
  <c r="AF120" i="273"/>
  <c r="AF13" i="281"/>
  <c r="AF125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12" i="273" s="1"/>
  <c r="AH113" i="273" s="1"/>
  <c r="AH59" i="273" s="1"/>
  <c r="AG137" i="273"/>
  <c r="AG138" i="273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64" i="280"/>
  <c r="R69" i="265"/>
  <c r="S121" i="281"/>
  <c r="V14" i="280" l="1"/>
  <c r="V49" i="265" s="1"/>
  <c r="V23" i="280"/>
  <c r="V24" i="280" s="1"/>
  <c r="V73" i="265" s="1"/>
  <c r="W21" i="280"/>
  <c r="AH25" i="282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O65" i="280"/>
  <c r="O14" i="286"/>
  <c r="O16" i="286" s="1"/>
  <c r="O46" i="280"/>
  <c r="O47" i="280" s="1"/>
  <c r="O35" i="280"/>
  <c r="O36" i="280" s="1"/>
  <c r="Q64" i="265"/>
  <c r="R60" i="281"/>
  <c r="AG76" i="273"/>
  <c r="AI136" i="273"/>
  <c r="AI24" i="273"/>
  <c r="AI25" i="273" s="1"/>
  <c r="AI108" i="273" s="1"/>
  <c r="AI109" i="273" s="1"/>
  <c r="AI14" i="282" s="1"/>
  <c r="AI15" i="282" s="1"/>
  <c r="AI2" i="277"/>
  <c r="AI51" i="273"/>
  <c r="AH19" i="286"/>
  <c r="AH2" i="275"/>
  <c r="AH2" i="265"/>
  <c r="AH2" i="286"/>
  <c r="AH2" i="280"/>
  <c r="AH2" i="282"/>
  <c r="AH137" i="273"/>
  <c r="AH138" i="273" s="1"/>
  <c r="AH90" i="273"/>
  <c r="AH91" i="273" s="1"/>
  <c r="AH112" i="273" s="1"/>
  <c r="AI113" i="273" s="1"/>
  <c r="AI59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26" i="273"/>
  <c r="AG52" i="273"/>
  <c r="AG42" i="273"/>
  <c r="AB34" i="280"/>
  <c r="AB53" i="280"/>
  <c r="AD66" i="273"/>
  <c r="AD67" i="273" s="1"/>
  <c r="AE60" i="273"/>
  <c r="AK5" i="275"/>
  <c r="AK5" i="277"/>
  <c r="AK5" i="265"/>
  <c r="AK5" i="286"/>
  <c r="AK5" i="280"/>
  <c r="AK5" i="282"/>
  <c r="AK5" i="281"/>
  <c r="AL10" i="273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Q58" i="280"/>
  <c r="Q45" i="280"/>
  <c r="AG130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25" i="273"/>
  <c r="AG120" i="273"/>
  <c r="AG37" i="281"/>
  <c r="AG131" i="273"/>
  <c r="AF122" i="281"/>
  <c r="AF105" i="281"/>
  <c r="AF107" i="281" s="1"/>
  <c r="AF111" i="281" s="1"/>
  <c r="AF98" i="281"/>
  <c r="AF10" i="265" s="1"/>
  <c r="AF110" i="281"/>
  <c r="AC53" i="280"/>
  <c r="AC34" i="280"/>
  <c r="AF121" i="273"/>
  <c r="AE124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32" i="273"/>
  <c r="AE12" i="281"/>
  <c r="AE14" i="281" s="1"/>
  <c r="AE28" i="281" s="1"/>
  <c r="W11" i="280" l="1"/>
  <c r="W13" i="280" s="1"/>
  <c r="W15" i="286" s="1"/>
  <c r="AI25" i="282"/>
  <c r="AI16" i="282"/>
  <c r="AI13" i="265" s="1"/>
  <c r="AE30" i="281"/>
  <c r="AE36" i="281" s="1"/>
  <c r="AE38" i="281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32" i="273"/>
  <c r="AG110" i="281"/>
  <c r="AG105" i="281"/>
  <c r="AG107" i="281" s="1"/>
  <c r="AG111" i="281" s="1"/>
  <c r="AG98" i="281"/>
  <c r="AG10" i="265" s="1"/>
  <c r="AG122" i="281"/>
  <c r="AH52" i="273"/>
  <c r="AH42" i="273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E66" i="273"/>
  <c r="AE67" i="273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26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112" i="273" s="1"/>
  <c r="AJ113" i="273" s="1"/>
  <c r="AJ59" i="273" s="1"/>
  <c r="AI75" i="273"/>
  <c r="AI32" i="273"/>
  <c r="AI33" i="273" s="1"/>
  <c r="AI137" i="273"/>
  <c r="AI138" i="273" s="1"/>
  <c r="AI2" i="273"/>
  <c r="AG15" i="275"/>
  <c r="AG20" i="275" s="1"/>
  <c r="AH17" i="275" s="1"/>
  <c r="AG12" i="286"/>
  <c r="AG42" i="280"/>
  <c r="AG119" i="281"/>
  <c r="AG31" i="280"/>
  <c r="AG19" i="280"/>
  <c r="AG21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44" i="280"/>
  <c r="O52" i="265"/>
  <c r="O53" i="265" s="1"/>
  <c r="O24" i="265"/>
  <c r="O25" i="265" s="1"/>
  <c r="AE9" i="265"/>
  <c r="AE11" i="265" s="1"/>
  <c r="AE14" i="265" s="1"/>
  <c r="AE19" i="265" s="1"/>
  <c r="AE22" i="265" s="1"/>
  <c r="AE84" i="281"/>
  <c r="AE71" i="281"/>
  <c r="AE73" i="281" s="1"/>
  <c r="AE77" i="281" s="1"/>
  <c r="AE61" i="281"/>
  <c r="AE50" i="281"/>
  <c r="AE45" i="281"/>
  <c r="AE47" i="281" s="1"/>
  <c r="AE51" i="281" s="1"/>
  <c r="AF124" i="273"/>
  <c r="AG121" i="273"/>
  <c r="AD9" i="265"/>
  <c r="AD11" i="265" s="1"/>
  <c r="AD14" i="265" s="1"/>
  <c r="AD19" i="265" s="1"/>
  <c r="AD22" i="265" s="1"/>
  <c r="AD84" i="281"/>
  <c r="AD71" i="281"/>
  <c r="AD73" i="281" s="1"/>
  <c r="AD77" i="281" s="1"/>
  <c r="AD61" i="281"/>
  <c r="AD50" i="281"/>
  <c r="AD45" i="281"/>
  <c r="AD47" i="281" s="1"/>
  <c r="AD51" i="281" s="1"/>
  <c r="AJ136" i="273"/>
  <c r="AJ24" i="273"/>
  <c r="AJ25" i="273" s="1"/>
  <c r="AJ108" i="273" s="1"/>
  <c r="AJ109" i="273" s="1"/>
  <c r="AJ14" i="282" s="1"/>
  <c r="AJ15" i="282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30" i="273"/>
  <c r="AH38" i="273"/>
  <c r="AI39" i="273" s="1"/>
  <c r="AI41" i="273" s="1"/>
  <c r="AH96" i="281"/>
  <c r="AH97" i="281" s="1"/>
  <c r="AH37" i="281"/>
  <c r="AH131" i="273"/>
  <c r="AH120" i="273"/>
  <c r="AH22" i="281"/>
  <c r="AH13" i="281"/>
  <c r="AH125" i="273"/>
  <c r="AI4" i="277"/>
  <c r="AH76" i="273"/>
  <c r="O74" i="265"/>
  <c r="O75" i="265" s="1"/>
  <c r="O81" i="265" s="1"/>
  <c r="P33" i="280"/>
  <c r="O18" i="286"/>
  <c r="W14" i="280" l="1"/>
  <c r="W49" i="265" s="1"/>
  <c r="W23" i="280"/>
  <c r="W24" i="280" s="1"/>
  <c r="X21" i="280" s="1"/>
  <c r="W73" i="265"/>
  <c r="AJ25" i="282"/>
  <c r="AJ16" i="282"/>
  <c r="AJ13" i="265" s="1"/>
  <c r="AC76" i="281"/>
  <c r="AC78" i="281" s="1"/>
  <c r="AC85" i="281" s="1"/>
  <c r="AC86" i="281" s="1"/>
  <c r="AD83" i="281" s="1"/>
  <c r="P52" i="280"/>
  <c r="P54" i="280" s="1"/>
  <c r="P62" i="280" s="1"/>
  <c r="AH15" i="275"/>
  <c r="AH20" i="275" s="1"/>
  <c r="AI17" i="275" s="1"/>
  <c r="AH12" i="286"/>
  <c r="AH42" i="280"/>
  <c r="AH31" i="280"/>
  <c r="AH19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D53" i="280"/>
  <c r="AD34" i="280"/>
  <c r="AH121" i="273"/>
  <c r="AG124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25" i="273"/>
  <c r="AI37" i="281"/>
  <c r="AI131" i="273"/>
  <c r="AI120" i="273"/>
  <c r="AI76" i="273"/>
  <c r="AF66" i="273"/>
  <c r="AF67" i="273" s="1"/>
  <c r="AG60" i="273"/>
  <c r="AM5" i="275"/>
  <c r="AM5" i="277"/>
  <c r="AM5" i="265"/>
  <c r="AM5" i="286"/>
  <c r="AM5" i="280"/>
  <c r="AM5" i="282"/>
  <c r="AM5" i="281"/>
  <c r="AN10" i="273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32" i="273"/>
  <c r="AG12" i="281"/>
  <c r="AG14" i="281" s="1"/>
  <c r="AG28" i="281" s="1"/>
  <c r="AF59" i="265"/>
  <c r="AF60" i="265" s="1"/>
  <c r="AG23" i="282"/>
  <c r="AG26" i="282" s="1"/>
  <c r="AI52" i="273"/>
  <c r="AI42" i="273"/>
  <c r="AK136" i="273"/>
  <c r="AK24" i="273"/>
  <c r="AK25" i="273" s="1"/>
  <c r="AK108" i="273" s="1"/>
  <c r="AK109" i="273" s="1"/>
  <c r="AK14" i="282" s="1"/>
  <c r="AK15" i="282" s="1"/>
  <c r="AK2" i="277"/>
  <c r="AK51" i="273"/>
  <c r="AJ19" i="286"/>
  <c r="AJ2" i="275"/>
  <c r="AJ2" i="265"/>
  <c r="AJ2" i="286"/>
  <c r="AJ2" i="280"/>
  <c r="AJ2" i="282"/>
  <c r="AJ137" i="273"/>
  <c r="AJ138" i="273" s="1"/>
  <c r="AJ2" i="281"/>
  <c r="AJ96" i="273"/>
  <c r="AJ97" i="273" s="1"/>
  <c r="AJ90" i="273"/>
  <c r="AJ91" i="273" s="1"/>
  <c r="AJ112" i="273" s="1"/>
  <c r="AK113" i="273" s="1"/>
  <c r="AK59" i="273" s="1"/>
  <c r="AJ75" i="273"/>
  <c r="AJ76" i="273" s="1"/>
  <c r="AJ32" i="273"/>
  <c r="AJ33" i="273" s="1"/>
  <c r="AJ2" i="273"/>
  <c r="AE53" i="280"/>
  <c r="AE34" i="280"/>
  <c r="P57" i="280"/>
  <c r="P59" i="280" s="1"/>
  <c r="P63" i="280" s="1"/>
  <c r="AI130" i="273"/>
  <c r="AI38" i="273"/>
  <c r="AJ39" i="273" s="1"/>
  <c r="AJ41" i="273" s="1"/>
  <c r="AH126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X11" i="280" l="1"/>
  <c r="X13" i="280" s="1"/>
  <c r="X15" i="286" s="1"/>
  <c r="AK25" i="282"/>
  <c r="AK16" i="282"/>
  <c r="AK13" i="265" s="1"/>
  <c r="AJ15" i="275"/>
  <c r="AJ12" i="286"/>
  <c r="AJ42" i="280"/>
  <c r="AJ31" i="280"/>
  <c r="AJ19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F9" i="265"/>
  <c r="AF11" i="265" s="1"/>
  <c r="AF14" i="265" s="1"/>
  <c r="AF19" i="265" s="1"/>
  <c r="AF22" i="265" s="1"/>
  <c r="AF84" i="281"/>
  <c r="AF71" i="281"/>
  <c r="AF73" i="281" s="1"/>
  <c r="AF77" i="281" s="1"/>
  <c r="AF61" i="281"/>
  <c r="AF50" i="281"/>
  <c r="AF45" i="281"/>
  <c r="AF47" i="281" s="1"/>
  <c r="AF51" i="281" s="1"/>
  <c r="AJ130" i="273"/>
  <c r="AJ38" i="273"/>
  <c r="AK39" i="273" s="1"/>
  <c r="AK41" i="273" s="1"/>
  <c r="AK4" i="277"/>
  <c r="AG30" i="281"/>
  <c r="AG36" i="281" s="1"/>
  <c r="AG38" i="281" s="1"/>
  <c r="T112" i="281"/>
  <c r="T113" i="281" s="1"/>
  <c r="AL136" i="273"/>
  <c r="AL24" i="273"/>
  <c r="AL25" i="273" s="1"/>
  <c r="AL108" i="273" s="1"/>
  <c r="AL109" i="273" s="1"/>
  <c r="AL14" i="282" s="1"/>
  <c r="AL15" i="282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1" i="280"/>
  <c r="AI19" i="280"/>
  <c r="AI21" i="282"/>
  <c r="AI42" i="280"/>
  <c r="AI119" i="281"/>
  <c r="AI81" i="281"/>
  <c r="AI58" i="281"/>
  <c r="AI79" i="273"/>
  <c r="AJ80" i="273" s="1"/>
  <c r="AJ58" i="273" s="1"/>
  <c r="AI57" i="273"/>
  <c r="R64" i="265"/>
  <c r="S60" i="281"/>
  <c r="P64" i="280"/>
  <c r="AH21" i="281"/>
  <c r="AH23" i="281" s="1"/>
  <c r="AH29" i="281" s="1"/>
  <c r="AI126" i="273"/>
  <c r="AJ52" i="273"/>
  <c r="AJ42" i="273"/>
  <c r="AJ96" i="281"/>
  <c r="AJ97" i="281" s="1"/>
  <c r="AJ37" i="281"/>
  <c r="AJ131" i="273"/>
  <c r="AJ120" i="273"/>
  <c r="AJ13" i="281"/>
  <c r="AJ125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12" i="273" s="1"/>
  <c r="AL113" i="273" s="1"/>
  <c r="AL59" i="273" s="1"/>
  <c r="AK137" i="273"/>
  <c r="AK138" i="273" s="1"/>
  <c r="AK75" i="273"/>
  <c r="AK76" i="273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H30" i="281" s="1"/>
  <c r="AH36" i="281" s="1"/>
  <c r="AH38" i="281" s="1"/>
  <c r="AI132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G66" i="273"/>
  <c r="AG67" i="273" s="1"/>
  <c r="AH60" i="273"/>
  <c r="AI110" i="281"/>
  <c r="AI122" i="281"/>
  <c r="AI105" i="281"/>
  <c r="AI107" i="281" s="1"/>
  <c r="AI111" i="281" s="1"/>
  <c r="AI98" i="281"/>
  <c r="AI10" i="265" s="1"/>
  <c r="R58" i="280"/>
  <c r="R45" i="280"/>
  <c r="AH124" i="273"/>
  <c r="AI121" i="273"/>
  <c r="AH26" i="282"/>
  <c r="AD76" i="281"/>
  <c r="AD78" i="281" s="1"/>
  <c r="AD85" i="281" s="1"/>
  <c r="AD86" i="281" s="1"/>
  <c r="AE83" i="281" s="1"/>
  <c r="X14" i="280" l="1"/>
  <c r="X49" i="265" s="1"/>
  <c r="X23" i="280"/>
  <c r="X24" i="280" s="1"/>
  <c r="X73" i="265" s="1"/>
  <c r="Y21" i="280"/>
  <c r="AL25" i="282"/>
  <c r="AL16" i="282"/>
  <c r="AL13" i="265" s="1"/>
  <c r="AK15" i="275"/>
  <c r="AK12" i="286"/>
  <c r="AK42" i="280"/>
  <c r="AK119" i="281"/>
  <c r="AK31" i="280"/>
  <c r="AK19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G3" i="275"/>
  <c r="AG3" i="265"/>
  <c r="AG3" i="286"/>
  <c r="AG3" i="280"/>
  <c r="AG3" i="282"/>
  <c r="AG3" i="281"/>
  <c r="AG50" i="273"/>
  <c r="AG3" i="273"/>
  <c r="AJ132" i="273"/>
  <c r="AI12" i="281"/>
  <c r="AI14" i="281" s="1"/>
  <c r="AI28" i="281" s="1"/>
  <c r="AK130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25" i="273"/>
  <c r="AK120" i="273"/>
  <c r="AK37" i="281"/>
  <c r="AK131" i="273"/>
  <c r="P14" i="286"/>
  <c r="P16" i="286" s="1"/>
  <c r="P65" i="280"/>
  <c r="P35" i="280"/>
  <c r="P36" i="280" s="1"/>
  <c r="P46" i="280"/>
  <c r="P47" i="280" s="1"/>
  <c r="S52" i="281"/>
  <c r="S53" i="281" s="1"/>
  <c r="AM136" i="273"/>
  <c r="AM24" i="273"/>
  <c r="AM25" i="273" s="1"/>
  <c r="AM108" i="273" s="1"/>
  <c r="AM109" i="273" s="1"/>
  <c r="AM14" i="282" s="1"/>
  <c r="AM15" i="282" s="1"/>
  <c r="AM2" i="277"/>
  <c r="AM51" i="273"/>
  <c r="AL19" i="286"/>
  <c r="AL2" i="275"/>
  <c r="AL2" i="265"/>
  <c r="AL2" i="286"/>
  <c r="AL2" i="280"/>
  <c r="AL2" i="282"/>
  <c r="AL137" i="273"/>
  <c r="AL138" i="273" s="1"/>
  <c r="AL90" i="273"/>
  <c r="AL91" i="273" s="1"/>
  <c r="AL112" i="273" s="1"/>
  <c r="AM113" i="273" s="1"/>
  <c r="AM59" i="273" s="1"/>
  <c r="AL2" i="281"/>
  <c r="AL96" i="273"/>
  <c r="AL97" i="273" s="1"/>
  <c r="AL75" i="273"/>
  <c r="AL76" i="273" s="1"/>
  <c r="AL32" i="273"/>
  <c r="AL33" i="273" s="1"/>
  <c r="AL2" i="273"/>
  <c r="T114" i="281"/>
  <c r="T31" i="265" s="1"/>
  <c r="T123" i="281"/>
  <c r="T124" i="281" s="1"/>
  <c r="AF34" i="280"/>
  <c r="AF53" i="280"/>
  <c r="AJ20" i="275"/>
  <c r="AK17" i="275" s="1"/>
  <c r="AJ121" i="273"/>
  <c r="AI124" i="273"/>
  <c r="AH66" i="273"/>
  <c r="AH67" i="273" s="1"/>
  <c r="AI60" i="273"/>
  <c r="AO5" i="275"/>
  <c r="AO5" i="265"/>
  <c r="AO5" i="286"/>
  <c r="AO5" i="280"/>
  <c r="AO5" i="282"/>
  <c r="AO5" i="281"/>
  <c r="AP10" i="273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19" i="265" s="1"/>
  <c r="AH22" i="265" s="1"/>
  <c r="AH84" i="281"/>
  <c r="AH71" i="281"/>
  <c r="AH73" i="281" s="1"/>
  <c r="AH77" i="281" s="1"/>
  <c r="AH61" i="281"/>
  <c r="AH50" i="281"/>
  <c r="AH45" i="281"/>
  <c r="AH47" i="281" s="1"/>
  <c r="AH51" i="281" s="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26" i="273"/>
  <c r="AI26" i="282"/>
  <c r="AG9" i="265"/>
  <c r="AG11" i="265" s="1"/>
  <c r="AG14" i="265" s="1"/>
  <c r="AG19" i="265" s="1"/>
  <c r="AG22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Y11" i="280" l="1"/>
  <c r="Y13" i="280" s="1"/>
  <c r="Y15" i="286" s="1"/>
  <c r="AM25" i="282"/>
  <c r="AM16" i="282"/>
  <c r="AM13" i="265" s="1"/>
  <c r="AK4" i="275"/>
  <c r="AK4" i="265"/>
  <c r="AK4" i="286"/>
  <c r="AK4" i="280"/>
  <c r="AK4" i="282"/>
  <c r="AK4" i="281"/>
  <c r="AK4" i="273"/>
  <c r="AG53" i="280"/>
  <c r="AG34" i="280"/>
  <c r="AI59" i="265"/>
  <c r="AI60" i="265" s="1"/>
  <c r="AJ23" i="282"/>
  <c r="AJ26" i="282" s="1"/>
  <c r="AL15" i="275"/>
  <c r="AL12" i="286"/>
  <c r="AL42" i="280"/>
  <c r="AL31" i="280"/>
  <c r="AL19" i="280"/>
  <c r="AL21" i="282"/>
  <c r="AL119" i="281"/>
  <c r="AL81" i="281"/>
  <c r="AL58" i="281"/>
  <c r="AL57" i="273"/>
  <c r="AL79" i="273"/>
  <c r="AM80" i="273" s="1"/>
  <c r="AM58" i="273" s="1"/>
  <c r="AN136" i="273"/>
  <c r="AN24" i="273"/>
  <c r="AN25" i="273" s="1"/>
  <c r="AN108" i="273" s="1"/>
  <c r="AN109" i="273" s="1"/>
  <c r="AN14" i="282" s="1"/>
  <c r="AN15" i="282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J60" i="273"/>
  <c r="AJ124" i="273"/>
  <c r="AK121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112" i="273" s="1"/>
  <c r="AN113" i="273" s="1"/>
  <c r="AN59" i="273" s="1"/>
  <c r="AM75" i="273"/>
  <c r="AM32" i="273"/>
  <c r="AM33" i="273" s="1"/>
  <c r="AM137" i="273"/>
  <c r="AM138" i="273" s="1"/>
  <c r="AM2" i="273"/>
  <c r="P63" i="265"/>
  <c r="Q44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I30" i="281"/>
  <c r="AI36" i="281" s="1"/>
  <c r="AI38" i="281" s="1"/>
  <c r="AK20" i="275"/>
  <c r="AL17" i="275" s="1"/>
  <c r="AJ21" i="281"/>
  <c r="AJ23" i="281" s="1"/>
  <c r="AJ29" i="281" s="1"/>
  <c r="AK126" i="273"/>
  <c r="AH53" i="280"/>
  <c r="AH34" i="280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H3" i="275"/>
  <c r="AH3" i="265"/>
  <c r="AH3" i="286"/>
  <c r="AH3" i="280"/>
  <c r="AH3" i="282"/>
  <c r="AH50" i="273"/>
  <c r="AH3" i="281"/>
  <c r="AH3" i="273"/>
  <c r="AL130" i="273"/>
  <c r="AL38" i="273"/>
  <c r="AM39" i="273" s="1"/>
  <c r="AM41" i="273" s="1"/>
  <c r="AL96" i="281"/>
  <c r="AL97" i="281" s="1"/>
  <c r="AL37" i="281"/>
  <c r="AL131" i="273"/>
  <c r="AL120" i="273"/>
  <c r="AL22" i="281"/>
  <c r="AL13" i="281"/>
  <c r="AL125" i="273"/>
  <c r="AM4" i="277"/>
  <c r="S30" i="265"/>
  <c r="S33" i="265" s="1"/>
  <c r="S37" i="265" s="1"/>
  <c r="S42" i="265" s="1"/>
  <c r="S47" i="265" s="1"/>
  <c r="S50" i="265" s="1"/>
  <c r="S62" i="281"/>
  <c r="S63" i="281" s="1"/>
  <c r="P74" i="265"/>
  <c r="Q33" i="280"/>
  <c r="P18" i="286"/>
  <c r="AJ12" i="281"/>
  <c r="AJ14" i="281" s="1"/>
  <c r="AJ28" i="281" s="1"/>
  <c r="AJ30" i="281" s="1"/>
  <c r="AJ36" i="281" s="1"/>
  <c r="AJ38" i="281" s="1"/>
  <c r="AK132" i="273"/>
  <c r="AF76" i="281"/>
  <c r="AF78" i="281" s="1"/>
  <c r="AF85" i="281" s="1"/>
  <c r="AF86" i="281" s="1"/>
  <c r="AG83" i="281" s="1"/>
  <c r="Y14" i="280" l="1"/>
  <c r="Y49" i="265" s="1"/>
  <c r="Y23" i="280"/>
  <c r="Y24" i="280" s="1"/>
  <c r="Y73" i="265" s="1"/>
  <c r="Z21" i="280"/>
  <c r="AN25" i="282"/>
  <c r="AN16" i="282"/>
  <c r="AN13" i="265" s="1"/>
  <c r="AG76" i="281"/>
  <c r="AG78" i="281" s="1"/>
  <c r="AG85" i="281" s="1"/>
  <c r="AG86" i="281" s="1"/>
  <c r="AH83" i="281" s="1"/>
  <c r="AL132" i="273"/>
  <c r="AK12" i="281"/>
  <c r="AK14" i="281" s="1"/>
  <c r="AK28" i="281" s="1"/>
  <c r="P75" i="265"/>
  <c r="P81" i="265" s="1"/>
  <c r="S58" i="280"/>
  <c r="S45" i="280"/>
  <c r="AM52" i="273"/>
  <c r="AM42" i="273"/>
  <c r="AN4" i="277"/>
  <c r="AL126" i="273"/>
  <c r="AK21" i="281"/>
  <c r="AK23" i="281" s="1"/>
  <c r="AK29" i="281" s="1"/>
  <c r="AI9" i="265"/>
  <c r="AI11" i="265" s="1"/>
  <c r="AI14" i="265" s="1"/>
  <c r="AI19" i="265" s="1"/>
  <c r="AI22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25" i="273"/>
  <c r="AM37" i="281"/>
  <c r="AM131" i="273"/>
  <c r="AM120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19" i="265" s="1"/>
  <c r="AJ22" i="265" s="1"/>
  <c r="AJ84" i="281"/>
  <c r="AJ71" i="281"/>
  <c r="AJ73" i="281" s="1"/>
  <c r="AJ77" i="281" s="1"/>
  <c r="AJ61" i="281"/>
  <c r="AJ50" i="281"/>
  <c r="AJ45" i="281"/>
  <c r="AJ47" i="281" s="1"/>
  <c r="AJ51" i="281" s="1"/>
  <c r="Q52" i="280"/>
  <c r="Q54" i="280" s="1"/>
  <c r="Q62" i="280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57" i="280"/>
  <c r="Q59" i="280" s="1"/>
  <c r="Q63" i="280" s="1"/>
  <c r="AM130" i="273"/>
  <c r="AM38" i="273"/>
  <c r="AN39" i="273" s="1"/>
  <c r="AN41" i="273" s="1"/>
  <c r="AM76" i="273"/>
  <c r="U112" i="281"/>
  <c r="U113" i="281" s="1"/>
  <c r="AL121" i="273"/>
  <c r="AK124" i="273"/>
  <c r="AJ66" i="273"/>
  <c r="AJ67" i="273" s="1"/>
  <c r="AK60" i="273"/>
  <c r="AO136" i="273"/>
  <c r="AO24" i="273"/>
  <c r="AO25" i="273" s="1"/>
  <c r="AO108" i="273" s="1"/>
  <c r="AO109" i="273" s="1"/>
  <c r="AO14" i="282" s="1"/>
  <c r="AO15" i="282" s="1"/>
  <c r="AN19" i="286"/>
  <c r="AN2" i="275"/>
  <c r="AN2" i="265"/>
  <c r="AN2" i="286"/>
  <c r="AN2" i="280"/>
  <c r="AN2" i="282"/>
  <c r="AN137" i="273"/>
  <c r="AN138" i="273" s="1"/>
  <c r="AN2" i="281"/>
  <c r="AN96" i="273"/>
  <c r="AN97" i="273" s="1"/>
  <c r="AN90" i="273"/>
  <c r="AN91" i="273" s="1"/>
  <c r="AN112" i="273" s="1"/>
  <c r="AO113" i="273" s="1"/>
  <c r="AO59" i="273" s="1"/>
  <c r="AN75" i="273"/>
  <c r="AN32" i="273"/>
  <c r="AN33" i="273" s="1"/>
  <c r="AN2" i="273"/>
  <c r="AJ59" i="265"/>
  <c r="AJ60" i="265" s="1"/>
  <c r="AK23" i="282"/>
  <c r="AK26" i="282" s="1"/>
  <c r="Z11" i="280" l="1"/>
  <c r="Z13" i="280" s="1"/>
  <c r="Z15" i="286" s="1"/>
  <c r="AO25" i="282"/>
  <c r="AO16" i="282"/>
  <c r="AO13" i="265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31" i="273"/>
  <c r="AN120" i="273"/>
  <c r="AN13" i="281"/>
  <c r="AN125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24" i="273"/>
  <c r="AM121" i="273"/>
  <c r="U123" i="281"/>
  <c r="U124" i="281" s="1"/>
  <c r="U114" i="281"/>
  <c r="U31" i="265" s="1"/>
  <c r="AN52" i="273"/>
  <c r="AN42" i="273"/>
  <c r="AP136" i="273"/>
  <c r="AP24" i="273"/>
  <c r="AP25" i="273" s="1"/>
  <c r="AP108" i="273" s="1"/>
  <c r="AP109" i="273" s="1"/>
  <c r="AP14" i="282" s="1"/>
  <c r="AP15" i="282" s="1"/>
  <c r="AQ13" i="286"/>
  <c r="AQ56" i="273"/>
  <c r="AQ47" i="273"/>
  <c r="AQ48" i="273" s="1"/>
  <c r="AQ51" i="273" s="1"/>
  <c r="AQ37" i="273"/>
  <c r="AQ19" i="273"/>
  <c r="AQ20" i="273" s="1"/>
  <c r="Q64" i="280"/>
  <c r="AJ34" i="280"/>
  <c r="AJ53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30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12" i="273" s="1"/>
  <c r="AP113" i="273" s="1"/>
  <c r="AP59" i="273" s="1"/>
  <c r="AO137" i="273"/>
  <c r="AO138" i="273" s="1"/>
  <c r="AO75" i="273"/>
  <c r="AO76" i="273" s="1"/>
  <c r="AO32" i="273"/>
  <c r="AO33" i="273" s="1"/>
  <c r="AO2" i="273"/>
  <c r="AK66" i="273"/>
  <c r="AK67" i="273" s="1"/>
  <c r="AL60" i="273"/>
  <c r="AM15" i="275"/>
  <c r="AM20" i="275" s="1"/>
  <c r="AN17" i="275" s="1"/>
  <c r="AM12" i="286"/>
  <c r="AM31" i="280"/>
  <c r="AM19" i="280"/>
  <c r="AM21" i="282"/>
  <c r="AM42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T52" i="281"/>
  <c r="T53" i="281" s="1"/>
  <c r="AN76" i="273"/>
  <c r="AI53" i="280"/>
  <c r="AI34" i="280"/>
  <c r="AL21" i="281"/>
  <c r="AL23" i="281" s="1"/>
  <c r="AL29" i="281" s="1"/>
  <c r="AM126" i="273"/>
  <c r="AL12" i="281"/>
  <c r="AL14" i="281" s="1"/>
  <c r="AL28" i="281" s="1"/>
  <c r="AL30" i="281" s="1"/>
  <c r="AL36" i="281" s="1"/>
  <c r="AL38" i="281" s="1"/>
  <c r="AM132" i="273"/>
  <c r="Z14" i="280" l="1"/>
  <c r="Z49" i="265" s="1"/>
  <c r="Z23" i="280"/>
  <c r="Z24" i="280" s="1"/>
  <c r="Z73" i="265" s="1"/>
  <c r="AP25" i="282"/>
  <c r="AP16" i="282"/>
  <c r="AP13" i="265" s="1"/>
  <c r="AO15" i="275"/>
  <c r="AO12" i="286"/>
  <c r="AO42" i="280"/>
  <c r="AO119" i="281"/>
  <c r="AO31" i="280"/>
  <c r="AO19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19" i="265" s="1"/>
  <c r="AL22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26" i="273"/>
  <c r="AN15" i="275"/>
  <c r="AN20" i="275" s="1"/>
  <c r="AO17" i="275" s="1"/>
  <c r="AN12" i="286"/>
  <c r="AN42" i="280"/>
  <c r="AN31" i="280"/>
  <c r="AN19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S13" i="273"/>
  <c r="AS14" i="273" s="1"/>
  <c r="AS5" i="273"/>
  <c r="AN132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30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25" i="273"/>
  <c r="AO120" i="273"/>
  <c r="AO37" i="281"/>
  <c r="AO131" i="273"/>
  <c r="AO52" i="273"/>
  <c r="AO42" i="273"/>
  <c r="AK9" i="265"/>
  <c r="AK11" i="265" s="1"/>
  <c r="AK14" i="265" s="1"/>
  <c r="AK19" i="265" s="1"/>
  <c r="AK22" i="265" s="1"/>
  <c r="AK84" i="281"/>
  <c r="AK71" i="281"/>
  <c r="AK73" i="281" s="1"/>
  <c r="AK77" i="281" s="1"/>
  <c r="AK61" i="281"/>
  <c r="AK50" i="281"/>
  <c r="AK45" i="281"/>
  <c r="AK47" i="281" s="1"/>
  <c r="AK51" i="281" s="1"/>
  <c r="Q65" i="280"/>
  <c r="Q14" i="286"/>
  <c r="Q16" i="286" s="1"/>
  <c r="Q18" i="286" s="1"/>
  <c r="Q46" i="280"/>
  <c r="Q47" i="280" s="1"/>
  <c r="Q35" i="280"/>
  <c r="Q36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M60" i="273"/>
  <c r="AQ136" i="273"/>
  <c r="AQ24" i="273"/>
  <c r="AQ25" i="273" s="1"/>
  <c r="AQ108" i="273" s="1"/>
  <c r="AQ109" i="273" s="1"/>
  <c r="AQ14" i="282" s="1"/>
  <c r="AQ15" i="282" s="1"/>
  <c r="AP19" i="286"/>
  <c r="AP2" i="275"/>
  <c r="AP2" i="265"/>
  <c r="AP2" i="286"/>
  <c r="AP2" i="280"/>
  <c r="AP2" i="282"/>
  <c r="AP137" i="273"/>
  <c r="AP138" i="273" s="1"/>
  <c r="AP90" i="273"/>
  <c r="AP91" i="273" s="1"/>
  <c r="AP112" i="273" s="1"/>
  <c r="AQ113" i="273" s="1"/>
  <c r="AQ59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21" i="273"/>
  <c r="AM124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A21" i="280" l="1"/>
  <c r="AA11" i="280" s="1"/>
  <c r="AA13" i="280" s="1"/>
  <c r="AA15" i="286" s="1"/>
  <c r="AQ25" i="282"/>
  <c r="AQ16" i="282"/>
  <c r="AQ13" i="265" s="1"/>
  <c r="AM59" i="265"/>
  <c r="AM60" i="265" s="1"/>
  <c r="AN23" i="282"/>
  <c r="AJ76" i="281"/>
  <c r="AJ78" i="281" s="1"/>
  <c r="AJ85" i="281" s="1"/>
  <c r="AJ86" i="281" s="1"/>
  <c r="AK83" i="281" s="1"/>
  <c r="AN124" i="273"/>
  <c r="AO121" i="273"/>
  <c r="AP46" i="281"/>
  <c r="AP106" i="281"/>
  <c r="AP72" i="281"/>
  <c r="AP76" i="273"/>
  <c r="AL3" i="275"/>
  <c r="AL3" i="265"/>
  <c r="AL3" i="286"/>
  <c r="AL3" i="280"/>
  <c r="AL3" i="282"/>
  <c r="AL50" i="273"/>
  <c r="AL3" i="281"/>
  <c r="AL3" i="273"/>
  <c r="Q74" i="265"/>
  <c r="Q75" i="265" s="1"/>
  <c r="Q81" i="265" s="1"/>
  <c r="R33" i="280"/>
  <c r="AK53" i="280"/>
  <c r="AK34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N26" i="282"/>
  <c r="AN21" i="281"/>
  <c r="AN23" i="281" s="1"/>
  <c r="AN29" i="281" s="1"/>
  <c r="AO126" i="273"/>
  <c r="AO20" i="275"/>
  <c r="AP17" i="275" s="1"/>
  <c r="AP130" i="273"/>
  <c r="AP38" i="273"/>
  <c r="AQ39" i="273" s="1"/>
  <c r="AQ41" i="273" s="1"/>
  <c r="AP96" i="281"/>
  <c r="AP97" i="281" s="1"/>
  <c r="AP37" i="281"/>
  <c r="AP131" i="273"/>
  <c r="AP120" i="273"/>
  <c r="AP22" i="281"/>
  <c r="AP13" i="281"/>
  <c r="AP125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112" i="273" s="1"/>
  <c r="AR113" i="273" s="1"/>
  <c r="AR59" i="273" s="1"/>
  <c r="AQ75" i="273"/>
  <c r="AQ32" i="273"/>
  <c r="AQ33" i="273" s="1"/>
  <c r="AQ137" i="273"/>
  <c r="AQ138" i="273" s="1"/>
  <c r="AQ2" i="273"/>
  <c r="AM66" i="273"/>
  <c r="AM67" i="273" s="1"/>
  <c r="AN60" i="273"/>
  <c r="AR136" i="273"/>
  <c r="AR24" i="273"/>
  <c r="AR25" i="273" s="1"/>
  <c r="AR108" i="273" s="1"/>
  <c r="AR109" i="273" s="1"/>
  <c r="AR14" i="282" s="1"/>
  <c r="AR15" i="282" s="1"/>
  <c r="V112" i="281"/>
  <c r="V113" i="281" s="1"/>
  <c r="Q63" i="265"/>
  <c r="Q65" i="265" s="1"/>
  <c r="Q67" i="265" s="1"/>
  <c r="Q80" i="265" s="1"/>
  <c r="R44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T58" i="280"/>
  <c r="T45" i="280"/>
  <c r="AN12" i="281"/>
  <c r="AN14" i="281" s="1"/>
  <c r="AN28" i="281" s="1"/>
  <c r="AN30" i="281" s="1"/>
  <c r="AN36" i="281" s="1"/>
  <c r="AN38" i="281" s="1"/>
  <c r="AO132" i="273"/>
  <c r="AS13" i="286"/>
  <c r="AS56" i="273"/>
  <c r="AS47" i="273"/>
  <c r="AS48" i="273" s="1"/>
  <c r="AS51" i="273" s="1"/>
  <c r="AS37" i="273"/>
  <c r="AS19" i="273"/>
  <c r="AS20" i="273" s="1"/>
  <c r="AL53" i="280"/>
  <c r="AL34" i="280"/>
  <c r="AA14" i="280" l="1"/>
  <c r="AA49" i="265" s="1"/>
  <c r="AA23" i="280"/>
  <c r="AA24" i="280" s="1"/>
  <c r="AB21" i="280" s="1"/>
  <c r="AR25" i="282"/>
  <c r="AR16" i="282"/>
  <c r="AR13" i="265" s="1"/>
  <c r="AK76" i="281"/>
  <c r="AK78" i="281" s="1"/>
  <c r="AK85" i="281" s="1"/>
  <c r="AK86" i="281" s="1"/>
  <c r="AL83" i="281" s="1"/>
  <c r="AS136" i="273"/>
  <c r="AS24" i="273"/>
  <c r="AS25" i="273" s="1"/>
  <c r="AS108" i="273" s="1"/>
  <c r="AS109" i="273" s="1"/>
  <c r="AS14" i="282" s="1"/>
  <c r="AS15" i="282" s="1"/>
  <c r="AP132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37" i="273"/>
  <c r="AR138" i="273" s="1"/>
  <c r="AR2" i="281"/>
  <c r="AR96" i="273"/>
  <c r="AR97" i="273" s="1"/>
  <c r="AR90" i="273"/>
  <c r="AR91" i="273" s="1"/>
  <c r="AR112" i="273" s="1"/>
  <c r="AS113" i="273" s="1"/>
  <c r="AS59" i="273" s="1"/>
  <c r="AR75" i="273"/>
  <c r="AR32" i="273"/>
  <c r="AR33" i="273" s="1"/>
  <c r="AR2" i="273"/>
  <c r="AN66" i="273"/>
  <c r="AN67" i="273" s="1"/>
  <c r="AO60" i="273"/>
  <c r="AQ130" i="273"/>
  <c r="AQ38" i="273"/>
  <c r="AR39" i="273" s="1"/>
  <c r="AR41" i="273" s="1"/>
  <c r="AQ52" i="273"/>
  <c r="AQ42" i="273"/>
  <c r="AP126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2" i="280"/>
  <c r="AP31" i="280"/>
  <c r="AP19" i="280"/>
  <c r="AP21" i="282"/>
  <c r="AP119" i="281"/>
  <c r="AP81" i="281"/>
  <c r="AP58" i="281"/>
  <c r="AP57" i="273"/>
  <c r="AP79" i="273"/>
  <c r="AQ80" i="273" s="1"/>
  <c r="AQ58" i="273" s="1"/>
  <c r="AP121" i="273"/>
  <c r="AO124" i="273"/>
  <c r="AN9" i="265"/>
  <c r="AN11" i="265" s="1"/>
  <c r="AN14" i="265" s="1"/>
  <c r="AN19" i="265" s="1"/>
  <c r="AN22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57" i="280"/>
  <c r="R59" i="280" s="1"/>
  <c r="R63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Q96" i="281"/>
  <c r="AQ97" i="281" s="1"/>
  <c r="AQ22" i="281"/>
  <c r="AQ13" i="281"/>
  <c r="AQ125" i="273"/>
  <c r="AQ37" i="281"/>
  <c r="AQ131" i="273"/>
  <c r="AQ120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19" i="265" s="1"/>
  <c r="AM22" i="265" s="1"/>
  <c r="AM84" i="281"/>
  <c r="AM71" i="281"/>
  <c r="AM73" i="281" s="1"/>
  <c r="AM77" i="281" s="1"/>
  <c r="AM61" i="281"/>
  <c r="AM50" i="281"/>
  <c r="AM45" i="281"/>
  <c r="AM47" i="281" s="1"/>
  <c r="AM51" i="281" s="1"/>
  <c r="R52" i="280"/>
  <c r="R54" i="280" s="1"/>
  <c r="R62" i="280" s="1"/>
  <c r="R64" i="280" s="1"/>
  <c r="AQ76" i="273"/>
  <c r="AA73" i="265" l="1"/>
  <c r="AB11" i="280"/>
  <c r="AB13" i="280" s="1"/>
  <c r="AB15" i="286" s="1"/>
  <c r="AS25" i="282"/>
  <c r="AS16" i="282"/>
  <c r="AS13" i="265" s="1"/>
  <c r="R14" i="286"/>
  <c r="R16" i="286" s="1"/>
  <c r="R18" i="286" s="1"/>
  <c r="R65" i="280"/>
  <c r="R46" i="280"/>
  <c r="R47" i="280" s="1"/>
  <c r="R35" i="280"/>
  <c r="R36" i="280" s="1"/>
  <c r="AM53" i="280"/>
  <c r="AM34" i="280"/>
  <c r="AQ110" i="281"/>
  <c r="AQ122" i="281"/>
  <c r="AQ105" i="281"/>
  <c r="AQ107" i="281" s="1"/>
  <c r="AQ111" i="281" s="1"/>
  <c r="AQ98" i="281"/>
  <c r="AQ10" i="265" s="1"/>
  <c r="AP124" i="273"/>
  <c r="AQ121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P21" i="281"/>
  <c r="AP23" i="281" s="1"/>
  <c r="AP29" i="281" s="1"/>
  <c r="AQ126" i="273"/>
  <c r="AR52" i="273"/>
  <c r="AR42" i="273"/>
  <c r="AO66" i="273"/>
  <c r="AO67" i="273" s="1"/>
  <c r="AP60" i="273"/>
  <c r="AR96" i="281"/>
  <c r="AR97" i="281" s="1"/>
  <c r="AR37" i="281"/>
  <c r="AR131" i="273"/>
  <c r="AR120" i="273"/>
  <c r="AR13" i="281"/>
  <c r="AR125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32" i="273"/>
  <c r="AQ15" i="275"/>
  <c r="AQ20" i="275" s="1"/>
  <c r="AR17" i="275" s="1"/>
  <c r="AQ12" i="286"/>
  <c r="AQ31" i="280"/>
  <c r="AQ19" i="280"/>
  <c r="AQ21" i="282"/>
  <c r="AQ42" i="280"/>
  <c r="AQ119" i="281"/>
  <c r="AQ81" i="281"/>
  <c r="AQ58" i="281"/>
  <c r="AQ79" i="273"/>
  <c r="AR80" i="273" s="1"/>
  <c r="AR58" i="273" s="1"/>
  <c r="AQ57" i="273"/>
  <c r="AR15" i="275"/>
  <c r="AR12" i="286"/>
  <c r="AR42" i="280"/>
  <c r="AR31" i="280"/>
  <c r="AR19" i="280"/>
  <c r="AR21" i="282"/>
  <c r="AR119" i="281"/>
  <c r="AR81" i="281"/>
  <c r="AR58" i="281"/>
  <c r="AR57" i="273"/>
  <c r="AR79" i="273"/>
  <c r="AS80" i="273" s="1"/>
  <c r="AS58" i="273" s="1"/>
  <c r="V69" i="265"/>
  <c r="W121" i="281"/>
  <c r="AN34" i="280"/>
  <c r="AN53" i="280"/>
  <c r="AT136" i="273"/>
  <c r="AT24" i="273"/>
  <c r="AT25" i="273" s="1"/>
  <c r="AT108" i="273" s="1"/>
  <c r="AT109" i="273" s="1"/>
  <c r="AT14" i="282" s="1"/>
  <c r="AT15" i="282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30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12" i="273" s="1"/>
  <c r="AT113" i="273" s="1"/>
  <c r="AT59" i="273" s="1"/>
  <c r="AS137" i="273"/>
  <c r="AS138" i="273" s="1"/>
  <c r="AS75" i="273"/>
  <c r="AS32" i="273"/>
  <c r="AS33" i="273" s="1"/>
  <c r="AS2" i="273"/>
  <c r="AL76" i="281"/>
  <c r="AL78" i="281" s="1"/>
  <c r="AL85" i="281" s="1"/>
  <c r="AL86" i="281" s="1"/>
  <c r="AM83" i="281" s="1"/>
  <c r="AB14" i="280" l="1"/>
  <c r="AB49" i="265" s="1"/>
  <c r="AB23" i="280"/>
  <c r="AB24" i="280" s="1"/>
  <c r="AC21" i="280" s="1"/>
  <c r="AB73" i="265"/>
  <c r="AT25" i="282"/>
  <c r="AT16" i="282"/>
  <c r="AT13" i="265" s="1"/>
  <c r="AP59" i="265"/>
  <c r="AP60" i="265" s="1"/>
  <c r="AQ23" i="282"/>
  <c r="AU136" i="273"/>
  <c r="AU24" i="273"/>
  <c r="AU25" i="273" s="1"/>
  <c r="AU108" i="273" s="1"/>
  <c r="AU109" i="273" s="1"/>
  <c r="AU14" i="282" s="1"/>
  <c r="AU15" i="282" s="1"/>
  <c r="AT19" i="286"/>
  <c r="AT2" i="275"/>
  <c r="AT2" i="265"/>
  <c r="AT2" i="286"/>
  <c r="AT2" i="280"/>
  <c r="AT2" i="282"/>
  <c r="AT137" i="273"/>
  <c r="AT138" i="273" s="1"/>
  <c r="AT90" i="273"/>
  <c r="AT91" i="273" s="1"/>
  <c r="AT112" i="273" s="1"/>
  <c r="AU113" i="273" s="1"/>
  <c r="AU59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19" i="265" s="1"/>
  <c r="AP22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26" i="273"/>
  <c r="AW5" i="275"/>
  <c r="AW5" i="265"/>
  <c r="AW5" i="286"/>
  <c r="AW5" i="280"/>
  <c r="AW5" i="282"/>
  <c r="AW5" i="281"/>
  <c r="AX10" i="273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58" i="280"/>
  <c r="U45" i="280"/>
  <c r="R74" i="265"/>
  <c r="R75" i="265" s="1"/>
  <c r="R81" i="265" s="1"/>
  <c r="S33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S130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25" i="273"/>
  <c r="AS120" i="273"/>
  <c r="AS37" i="281"/>
  <c r="AS131" i="273"/>
  <c r="AO9" i="265"/>
  <c r="AO11" i="265" s="1"/>
  <c r="AO14" i="265" s="1"/>
  <c r="AO19" i="265" s="1"/>
  <c r="AO22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W112" i="281"/>
  <c r="W113" i="281" s="1"/>
  <c r="AR20" i="275"/>
  <c r="AS17" i="275" s="1"/>
  <c r="AR132" i="273"/>
  <c r="AQ12" i="281"/>
  <c r="AQ14" i="281" s="1"/>
  <c r="AQ28" i="281" s="1"/>
  <c r="AQ30" i="281" s="1"/>
  <c r="AQ36" i="281" s="1"/>
  <c r="AQ38" i="281" s="1"/>
  <c r="AS76" i="273"/>
  <c r="AO3" i="275"/>
  <c r="AO3" i="265"/>
  <c r="AO3" i="286"/>
  <c r="AO3" i="280"/>
  <c r="AO3" i="282"/>
  <c r="AO3" i="281"/>
  <c r="AO50" i="273"/>
  <c r="AO3" i="273"/>
  <c r="U64" i="265"/>
  <c r="V60" i="281"/>
  <c r="AR121" i="273"/>
  <c r="AQ124" i="273"/>
  <c r="R63" i="265"/>
  <c r="R65" i="265" s="1"/>
  <c r="R67" i="265" s="1"/>
  <c r="R80" i="265" s="1"/>
  <c r="S44" i="280"/>
  <c r="AC11" i="280" l="1"/>
  <c r="AC13" i="280" s="1"/>
  <c r="AC15" i="286" s="1"/>
  <c r="AU25" i="282"/>
  <c r="AU16" i="282"/>
  <c r="AU13" i="265" s="1"/>
  <c r="AN76" i="281"/>
  <c r="AN78" i="281" s="1"/>
  <c r="AN85" i="281" s="1"/>
  <c r="AN86" i="281" s="1"/>
  <c r="AO83" i="281" s="1"/>
  <c r="AQ9" i="265"/>
  <c r="AQ11" i="265" s="1"/>
  <c r="AQ14" i="265" s="1"/>
  <c r="AQ19" i="265" s="1"/>
  <c r="AQ22" i="265" s="1"/>
  <c r="AQ84" i="281"/>
  <c r="AQ71" i="281"/>
  <c r="AQ73" i="281" s="1"/>
  <c r="AQ77" i="281" s="1"/>
  <c r="AQ61" i="281"/>
  <c r="AQ50" i="281"/>
  <c r="AQ45" i="281"/>
  <c r="AQ47" i="281" s="1"/>
  <c r="AQ51" i="281" s="1"/>
  <c r="R83" i="265"/>
  <c r="R82" i="265"/>
  <c r="AR124" i="273"/>
  <c r="AS121" i="273"/>
  <c r="V52" i="281"/>
  <c r="V53" i="281" s="1"/>
  <c r="AS15" i="275"/>
  <c r="AS20" i="275" s="1"/>
  <c r="AT17" i="275" s="1"/>
  <c r="AS12" i="286"/>
  <c r="AS42" i="280"/>
  <c r="AS119" i="281"/>
  <c r="AS31" i="280"/>
  <c r="AS19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32" i="273"/>
  <c r="AO53" i="280"/>
  <c r="AO34" i="280"/>
  <c r="S52" i="280"/>
  <c r="S54" i="280" s="1"/>
  <c r="S62" i="280" s="1"/>
  <c r="AV136" i="273"/>
  <c r="AV24" i="273"/>
  <c r="AV25" i="273" s="1"/>
  <c r="AV108" i="273" s="1"/>
  <c r="AV109" i="273" s="1"/>
  <c r="AV14" i="282" s="1"/>
  <c r="AV15" i="282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26" i="273"/>
  <c r="AP3" i="275"/>
  <c r="AP3" i="265"/>
  <c r="AP3" i="286"/>
  <c r="AP3" i="280"/>
  <c r="AP3" i="282"/>
  <c r="AP50" i="273"/>
  <c r="AP3" i="281"/>
  <c r="AP3" i="273"/>
  <c r="AP53" i="280"/>
  <c r="AP34" i="280"/>
  <c r="AQ59" i="265"/>
  <c r="AQ60" i="265" s="1"/>
  <c r="AR23" i="282"/>
  <c r="AR26" i="282" s="1"/>
  <c r="AT46" i="281"/>
  <c r="AT106" i="281"/>
  <c r="AT72" i="281"/>
  <c r="S57" i="280"/>
  <c r="S59" i="280" s="1"/>
  <c r="S63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15" i="275"/>
  <c r="AT20" i="275" s="1"/>
  <c r="AU17" i="275" s="1"/>
  <c r="AT12" i="286"/>
  <c r="AT42" i="280"/>
  <c r="AT31" i="280"/>
  <c r="AT19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Q66" i="273"/>
  <c r="AQ67" i="273" s="1"/>
  <c r="AR60" i="273"/>
  <c r="AT130" i="273"/>
  <c r="AT38" i="273"/>
  <c r="AU39" i="273" s="1"/>
  <c r="AU41" i="273" s="1"/>
  <c r="AT96" i="281"/>
  <c r="AT97" i="281" s="1"/>
  <c r="AT37" i="281"/>
  <c r="AT131" i="273"/>
  <c r="AT120" i="273"/>
  <c r="AT22" i="281"/>
  <c r="AT13" i="281"/>
  <c r="AT125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112" i="273" s="1"/>
  <c r="AV113" i="273" s="1"/>
  <c r="AV59" i="273" s="1"/>
  <c r="AU75" i="273"/>
  <c r="AU32" i="273"/>
  <c r="AU33" i="273" s="1"/>
  <c r="AU137" i="273"/>
  <c r="AU138" i="273" s="1"/>
  <c r="AU2" i="273"/>
  <c r="AC14" i="280" l="1"/>
  <c r="AC49" i="265" s="1"/>
  <c r="AC23" i="280"/>
  <c r="AC24" i="280" s="1"/>
  <c r="AC73" i="265" s="1"/>
  <c r="AD21" i="280"/>
  <c r="AV25" i="282"/>
  <c r="AV16" i="282"/>
  <c r="AV13" i="265" s="1"/>
  <c r="AU52" i="273"/>
  <c r="AU42" i="273"/>
  <c r="AU106" i="281"/>
  <c r="AU72" i="281"/>
  <c r="AU46" i="281"/>
  <c r="AU96" i="281"/>
  <c r="AU97" i="281" s="1"/>
  <c r="AU22" i="281"/>
  <c r="AU13" i="281"/>
  <c r="AU125" i="273"/>
  <c r="AU37" i="281"/>
  <c r="AU131" i="273"/>
  <c r="AU120" i="273"/>
  <c r="AT122" i="281"/>
  <c r="AT105" i="281"/>
  <c r="AT107" i="281" s="1"/>
  <c r="AT111" i="281" s="1"/>
  <c r="AT98" i="281"/>
  <c r="AT10" i="265" s="1"/>
  <c r="AT110" i="281"/>
  <c r="AR66" i="273"/>
  <c r="AR67" i="273" s="1"/>
  <c r="AS60" i="273"/>
  <c r="AY5" i="275"/>
  <c r="AY5" i="265"/>
  <c r="AY5" i="286"/>
  <c r="AY5" i="280"/>
  <c r="AY5" i="282"/>
  <c r="AY5" i="281"/>
  <c r="AZ10" i="273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S64" i="280"/>
  <c r="AT132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Q53" i="280"/>
  <c r="AQ34" i="280"/>
  <c r="AU130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26" i="273"/>
  <c r="AS21" i="281"/>
  <c r="AS23" i="281" s="1"/>
  <c r="AS29" i="281" s="1"/>
  <c r="AW136" i="273"/>
  <c r="AW24" i="273"/>
  <c r="AW25" i="273" s="1"/>
  <c r="AW108" i="273" s="1"/>
  <c r="AW109" i="273" s="1"/>
  <c r="AW14" i="282" s="1"/>
  <c r="AW15" i="282" s="1"/>
  <c r="AV19" i="286"/>
  <c r="AV2" i="275"/>
  <c r="AV2" i="265"/>
  <c r="AV2" i="286"/>
  <c r="AV2" i="280"/>
  <c r="AV2" i="282"/>
  <c r="AV137" i="273"/>
  <c r="AV138" i="273" s="1"/>
  <c r="AV2" i="281"/>
  <c r="AV96" i="273"/>
  <c r="AV97" i="273" s="1"/>
  <c r="AV90" i="273"/>
  <c r="AV91" i="273" s="1"/>
  <c r="AV112" i="273" s="1"/>
  <c r="AW113" i="273" s="1"/>
  <c r="AW59" i="273" s="1"/>
  <c r="AV75" i="273"/>
  <c r="AV32" i="273"/>
  <c r="AV33" i="273" s="1"/>
  <c r="AV2" i="273"/>
  <c r="AR30" i="281"/>
  <c r="AR36" i="281" s="1"/>
  <c r="AR38" i="281" s="1"/>
  <c r="AT121" i="273"/>
  <c r="AS124" i="273"/>
  <c r="AO76" i="281"/>
  <c r="AO78" i="281" s="1"/>
  <c r="AO85" i="281" s="1"/>
  <c r="AO86" i="281" s="1"/>
  <c r="AP83" i="281" s="1"/>
  <c r="AD11" i="280" l="1"/>
  <c r="AD13" i="280" s="1"/>
  <c r="AD15" i="286" s="1"/>
  <c r="AW25" i="282"/>
  <c r="AW16" i="282"/>
  <c r="AW13" i="265" s="1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19" i="265" s="1"/>
  <c r="AR22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12" i="273" s="1"/>
  <c r="AX113" i="273" s="1"/>
  <c r="AX59" i="273" s="1"/>
  <c r="AW137" i="273"/>
  <c r="AW138" i="273" s="1"/>
  <c r="AW75" i="273"/>
  <c r="AW76" i="273" s="1"/>
  <c r="AW32" i="273"/>
  <c r="AW33" i="273" s="1"/>
  <c r="AW2" i="273"/>
  <c r="AT124" i="273"/>
  <c r="AU121" i="273"/>
  <c r="AV96" i="281"/>
  <c r="AV97" i="281" s="1"/>
  <c r="AV37" i="281"/>
  <c r="AV131" i="273"/>
  <c r="AV120" i="273"/>
  <c r="AV13" i="281"/>
  <c r="AV125" i="273"/>
  <c r="AV22" i="281"/>
  <c r="AV106" i="281"/>
  <c r="AV46" i="281"/>
  <c r="AV72" i="281"/>
  <c r="AT21" i="281"/>
  <c r="AT23" i="281" s="1"/>
  <c r="AT29" i="281" s="1"/>
  <c r="AU126" i="273"/>
  <c r="AV52" i="273"/>
  <c r="AV42" i="273"/>
  <c r="V64" i="265"/>
  <c r="W60" i="281"/>
  <c r="AS30" i="281"/>
  <c r="AS36" i="281" s="1"/>
  <c r="AS38" i="281" s="1"/>
  <c r="S65" i="280"/>
  <c r="S14" i="286"/>
  <c r="S16" i="286" s="1"/>
  <c r="S18" i="286" s="1"/>
  <c r="S46" i="280"/>
  <c r="S47" i="280" s="1"/>
  <c r="S35" i="280"/>
  <c r="S36" i="280" s="1"/>
  <c r="AU15" i="275"/>
  <c r="AU20" i="275" s="1"/>
  <c r="AV17" i="275" s="1"/>
  <c r="AU12" i="286"/>
  <c r="AU31" i="280"/>
  <c r="AU19" i="280"/>
  <c r="AU21" i="282"/>
  <c r="AU42" i="280"/>
  <c r="AU119" i="281"/>
  <c r="AU81" i="281"/>
  <c r="AU58" i="281"/>
  <c r="AU79" i="273"/>
  <c r="AV80" i="273" s="1"/>
  <c r="AV58" i="273" s="1"/>
  <c r="AU57" i="273"/>
  <c r="AX136" i="273"/>
  <c r="AX24" i="273"/>
  <c r="AX25" i="273" s="1"/>
  <c r="AX108" i="273" s="1"/>
  <c r="AX109" i="273" s="1"/>
  <c r="AX14" i="282" s="1"/>
  <c r="AX15" i="282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T60" i="273"/>
  <c r="AV76" i="273"/>
  <c r="AU4" i="275"/>
  <c r="AU4" i="265"/>
  <c r="AU4" i="286"/>
  <c r="AU4" i="280"/>
  <c r="AU4" i="282"/>
  <c r="AU4" i="281"/>
  <c r="AU4" i="273"/>
  <c r="AV130" i="273"/>
  <c r="AV38" i="273"/>
  <c r="AW39" i="273" s="1"/>
  <c r="AW41" i="273" s="1"/>
  <c r="X112" i="281"/>
  <c r="X113" i="281" s="1"/>
  <c r="V58" i="280"/>
  <c r="V45" i="280"/>
  <c r="AT12" i="281"/>
  <c r="AT14" i="281" s="1"/>
  <c r="AT28" i="281" s="1"/>
  <c r="AT30" i="281" s="1"/>
  <c r="AT36" i="281" s="1"/>
  <c r="AT38" i="281" s="1"/>
  <c r="AU132" i="273"/>
  <c r="AZ5" i="275"/>
  <c r="AZ5" i="265"/>
  <c r="AZ5" i="286"/>
  <c r="AZ5" i="280"/>
  <c r="AZ5" i="282"/>
  <c r="AZ5" i="281"/>
  <c r="AZ13" i="273"/>
  <c r="AZ14" i="273" s="1"/>
  <c r="AZ5" i="273"/>
  <c r="BA10" i="273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D14" i="280" l="1"/>
  <c r="AD49" i="265" s="1"/>
  <c r="AD23" i="280"/>
  <c r="AD24" i="280" s="1"/>
  <c r="AE21" i="280" s="1"/>
  <c r="AD73" i="265"/>
  <c r="AX25" i="282"/>
  <c r="AX16" i="282"/>
  <c r="AX13" i="265" s="1"/>
  <c r="AW15" i="275"/>
  <c r="AW12" i="286"/>
  <c r="AW42" i="280"/>
  <c r="AW119" i="281"/>
  <c r="AW31" i="280"/>
  <c r="AW19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19" i="265" s="1"/>
  <c r="AT22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U60" i="273"/>
  <c r="AV132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2" i="280"/>
  <c r="AV31" i="280"/>
  <c r="AV19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S74" i="265"/>
  <c r="S75" i="265" s="1"/>
  <c r="S81" i="265" s="1"/>
  <c r="T33" i="280"/>
  <c r="AS9" i="265"/>
  <c r="AS11" i="265" s="1"/>
  <c r="AS14" i="265" s="1"/>
  <c r="AS19" i="265" s="1"/>
  <c r="AS22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26" i="273"/>
  <c r="AW130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25" i="273"/>
  <c r="AW120" i="273"/>
  <c r="AW37" i="281"/>
  <c r="AW131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A13" i="273"/>
  <c r="BA14" i="273" s="1"/>
  <c r="BA5" i="273"/>
  <c r="AW52" i="273"/>
  <c r="AW42" i="273"/>
  <c r="AY136" i="273"/>
  <c r="AY24" i="273"/>
  <c r="AY25" i="273" s="1"/>
  <c r="AY108" i="273" s="1"/>
  <c r="AY109" i="273" s="1"/>
  <c r="AY14" i="282" s="1"/>
  <c r="AY15" i="282" s="1"/>
  <c r="AX19" i="286"/>
  <c r="AX2" i="275"/>
  <c r="AX2" i="265"/>
  <c r="AX2" i="286"/>
  <c r="AX2" i="280"/>
  <c r="AX2" i="282"/>
  <c r="AX137" i="273"/>
  <c r="AX138" i="273" s="1"/>
  <c r="AX90" i="273"/>
  <c r="AX91" i="273" s="1"/>
  <c r="AX112" i="273" s="1"/>
  <c r="AY113" i="273" s="1"/>
  <c r="AY59" i="273" s="1"/>
  <c r="AX2" i="281"/>
  <c r="AX96" i="273"/>
  <c r="AX97" i="273" s="1"/>
  <c r="AX75" i="273"/>
  <c r="AX32" i="273"/>
  <c r="AX33" i="273" s="1"/>
  <c r="AX2" i="273"/>
  <c r="S63" i="265"/>
  <c r="S65" i="265" s="1"/>
  <c r="S67" i="265" s="1"/>
  <c r="S80" i="265" s="1"/>
  <c r="T44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21" i="273"/>
  <c r="AU124" i="273"/>
  <c r="AX76" i="273"/>
  <c r="AR34" i="280"/>
  <c r="AR53" i="280"/>
  <c r="AE11" i="280" l="1"/>
  <c r="AE13" i="280" s="1"/>
  <c r="AE15" i="286" s="1"/>
  <c r="AY25" i="282"/>
  <c r="AY16" i="282"/>
  <c r="AY13" i="265" s="1"/>
  <c r="W30" i="265"/>
  <c r="W33" i="265" s="1"/>
  <c r="W37" i="265" s="1"/>
  <c r="W42" i="265" s="1"/>
  <c r="W47" i="265" s="1"/>
  <c r="W50" i="265" s="1"/>
  <c r="W62" i="281"/>
  <c r="W63" i="281" s="1"/>
  <c r="S82" i="265"/>
  <c r="S83" i="265"/>
  <c r="AX130" i="273"/>
  <c r="AX38" i="273"/>
  <c r="AY39" i="273" s="1"/>
  <c r="AY41" i="273" s="1"/>
  <c r="AX15" i="275"/>
  <c r="AX12" i="286"/>
  <c r="AX42" i="280"/>
  <c r="AX31" i="280"/>
  <c r="AX19" i="280"/>
  <c r="AX21" i="282"/>
  <c r="AX119" i="281"/>
  <c r="AX81" i="281"/>
  <c r="AX58" i="281"/>
  <c r="AX57" i="273"/>
  <c r="AX79" i="273"/>
  <c r="AY80" i="273" s="1"/>
  <c r="AY58" i="273" s="1"/>
  <c r="AV124" i="273"/>
  <c r="AW121" i="273"/>
  <c r="T57" i="280"/>
  <c r="T59" i="280" s="1"/>
  <c r="T63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52" i="280"/>
  <c r="T54" i="280" s="1"/>
  <c r="T62" i="280" s="1"/>
  <c r="X69" i="265"/>
  <c r="Y121" i="281"/>
  <c r="AU30" i="281"/>
  <c r="AU36" i="281" s="1"/>
  <c r="AU38" i="281" s="1"/>
  <c r="AU66" i="273"/>
  <c r="AU67" i="273" s="1"/>
  <c r="AV60" i="273"/>
  <c r="AZ136" i="273"/>
  <c r="AZ24" i="273"/>
  <c r="AZ25" i="273" s="1"/>
  <c r="AZ108" i="273" s="1"/>
  <c r="AZ109" i="273" s="1"/>
  <c r="AZ14" i="282" s="1"/>
  <c r="AZ15" i="282" s="1"/>
  <c r="AU59" i="265"/>
  <c r="AU60" i="265" s="1"/>
  <c r="AV23" i="282"/>
  <c r="AV26" i="282" s="1"/>
  <c r="AX96" i="281"/>
  <c r="AX97" i="281" s="1"/>
  <c r="AX37" i="281"/>
  <c r="AX131" i="273"/>
  <c r="AX120" i="273"/>
  <c r="AX22" i="281"/>
  <c r="AX13" i="281"/>
  <c r="AX125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112" i="273" s="1"/>
  <c r="AZ113" i="273" s="1"/>
  <c r="AZ59" i="273" s="1"/>
  <c r="AY75" i="273"/>
  <c r="AY32" i="273"/>
  <c r="AY33" i="273" s="1"/>
  <c r="AY137" i="273"/>
  <c r="AY138" i="273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AW110" i="281"/>
  <c r="AW105" i="281"/>
  <c r="AW107" i="281" s="1"/>
  <c r="AW111" i="281" s="1"/>
  <c r="AW98" i="281"/>
  <c r="AW10" i="265" s="1"/>
  <c r="AW122" i="281"/>
  <c r="AX52" i="273"/>
  <c r="AX42" i="273"/>
  <c r="AV21" i="281"/>
  <c r="AV23" i="281" s="1"/>
  <c r="AV29" i="281" s="1"/>
  <c r="AW126" i="273"/>
  <c r="AS53" i="280"/>
  <c r="AS34" i="280"/>
  <c r="AV12" i="281"/>
  <c r="AV14" i="281" s="1"/>
  <c r="AV28" i="281" s="1"/>
  <c r="AW132" i="273"/>
  <c r="AT3" i="275"/>
  <c r="AT3" i="265"/>
  <c r="AT3" i="286"/>
  <c r="AT3" i="280"/>
  <c r="AT3" i="282"/>
  <c r="AT50" i="273"/>
  <c r="AT3" i="281"/>
  <c r="AT3" i="273"/>
  <c r="AT53" i="280"/>
  <c r="AT34" i="280"/>
  <c r="AR76" i="281"/>
  <c r="AR78" i="281" s="1"/>
  <c r="AR85" i="281" s="1"/>
  <c r="AR86" i="281" s="1"/>
  <c r="AS83" i="281" s="1"/>
  <c r="AW20" i="275"/>
  <c r="AX17" i="275" s="1"/>
  <c r="AE14" i="280" l="1"/>
  <c r="AE49" i="265" s="1"/>
  <c r="AE23" i="280"/>
  <c r="AE24" i="280" s="1"/>
  <c r="AF21" i="280" s="1"/>
  <c r="AZ25" i="282"/>
  <c r="AZ16" i="282"/>
  <c r="AZ13" i="265" s="1"/>
  <c r="T64" i="280"/>
  <c r="T65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C13" i="273"/>
  <c r="BC14" i="273" s="1"/>
  <c r="BC5" i="273"/>
  <c r="AX132" i="273"/>
  <c r="AW12" i="281"/>
  <c r="AW14" i="281" s="1"/>
  <c r="AW28" i="281" s="1"/>
  <c r="AX126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25" i="273"/>
  <c r="AY37" i="281"/>
  <c r="AY131" i="273"/>
  <c r="AY120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52" i="273"/>
  <c r="AY42" i="273"/>
  <c r="W64" i="265"/>
  <c r="X60" i="281"/>
  <c r="AV9" i="265"/>
  <c r="AV11" i="265" s="1"/>
  <c r="AV14" i="265" s="1"/>
  <c r="AV19" i="265" s="1"/>
  <c r="AV22" i="265" s="1"/>
  <c r="AV71" i="281"/>
  <c r="AV73" i="281" s="1"/>
  <c r="AV77" i="281" s="1"/>
  <c r="AV50" i="281"/>
  <c r="BB13" i="286"/>
  <c r="BB37" i="273"/>
  <c r="BB56" i="273"/>
  <c r="BB47" i="273"/>
  <c r="BB48" i="273" s="1"/>
  <c r="BB51" i="273" s="1"/>
  <c r="BB19" i="273"/>
  <c r="BB20" i="273" s="1"/>
  <c r="AY130" i="273"/>
  <c r="AY38" i="273"/>
  <c r="AZ39" i="273" s="1"/>
  <c r="AZ41" i="273" s="1"/>
  <c r="AZ19" i="286"/>
  <c r="AZ2" i="275"/>
  <c r="AZ2" i="265"/>
  <c r="AZ2" i="286"/>
  <c r="AZ2" i="280"/>
  <c r="AZ2" i="282"/>
  <c r="AZ137" i="273"/>
  <c r="AZ138" i="273" s="1"/>
  <c r="AZ2" i="281"/>
  <c r="AZ96" i="273"/>
  <c r="AZ97" i="273" s="1"/>
  <c r="AZ90" i="273"/>
  <c r="AZ91" i="273" s="1"/>
  <c r="AZ112" i="273" s="1"/>
  <c r="BA113" i="273" s="1"/>
  <c r="BA59" i="273" s="1"/>
  <c r="AZ75" i="273"/>
  <c r="AZ32" i="273"/>
  <c r="AZ33" i="273" s="1"/>
  <c r="AZ2" i="273"/>
  <c r="AV66" i="273"/>
  <c r="AV67" i="273" s="1"/>
  <c r="AW60" i="273"/>
  <c r="AU9" i="265"/>
  <c r="AU11" i="265" s="1"/>
  <c r="AU14" i="265" s="1"/>
  <c r="AU19" i="265" s="1"/>
  <c r="AU22" i="265" s="1"/>
  <c r="AU84" i="281"/>
  <c r="AU71" i="281"/>
  <c r="AU73" i="281" s="1"/>
  <c r="AU77" i="281" s="1"/>
  <c r="AU61" i="281"/>
  <c r="AU50" i="281"/>
  <c r="AU45" i="281"/>
  <c r="AU47" i="281" s="1"/>
  <c r="AU51" i="281" s="1"/>
  <c r="T14" i="286"/>
  <c r="T16" i="286" s="1"/>
  <c r="T18" i="286" s="1"/>
  <c r="T35" i="280"/>
  <c r="T36" i="280" s="1"/>
  <c r="BA136" i="273"/>
  <c r="BA24" i="273"/>
  <c r="BA25" i="273" s="1"/>
  <c r="BA108" i="273" s="1"/>
  <c r="BA109" i="273" s="1"/>
  <c r="BA14" i="282" s="1"/>
  <c r="BA15" i="282" s="1"/>
  <c r="AX121" i="273"/>
  <c r="AW124" i="273"/>
  <c r="AX20" i="275"/>
  <c r="AY17" i="275" s="1"/>
  <c r="W45" i="280"/>
  <c r="W58" i="280"/>
  <c r="AE73" i="265" l="1"/>
  <c r="T46" i="280"/>
  <c r="T47" i="280" s="1"/>
  <c r="AF11" i="280"/>
  <c r="AF13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T63" i="265"/>
  <c r="T65" i="265" s="1"/>
  <c r="T67" i="265" s="1"/>
  <c r="T80" i="265" s="1"/>
  <c r="U44" i="280"/>
  <c r="T24" i="265"/>
  <c r="T25" i="265" s="1"/>
  <c r="T52" i="265"/>
  <c r="T53" i="265" s="1"/>
  <c r="AX124" i="273"/>
  <c r="AY121" i="273"/>
  <c r="T74" i="265"/>
  <c r="T75" i="265" s="1"/>
  <c r="T81" i="265" s="1"/>
  <c r="U33" i="280"/>
  <c r="AW66" i="273"/>
  <c r="AW67" i="273" s="1"/>
  <c r="AX60" i="273"/>
  <c r="AZ96" i="281"/>
  <c r="AZ97" i="281" s="1"/>
  <c r="AZ37" i="281"/>
  <c r="AZ131" i="273"/>
  <c r="AZ120" i="273"/>
  <c r="AZ13" i="281"/>
  <c r="AZ125" i="273"/>
  <c r="AZ22" i="281"/>
  <c r="AZ106" i="281"/>
  <c r="AZ46" i="281"/>
  <c r="AZ72" i="281"/>
  <c r="AZ52" i="273"/>
  <c r="AZ42" i="273"/>
  <c r="BB136" i="273"/>
  <c r="BB24" i="273"/>
  <c r="BB25" i="273" s="1"/>
  <c r="BB108" i="273" s="1"/>
  <c r="BB109" i="273" s="1"/>
  <c r="BB14" i="282" s="1"/>
  <c r="BB15" i="282" s="1"/>
  <c r="AV34" i="280"/>
  <c r="AV53" i="280"/>
  <c r="AZ76" i="273"/>
  <c r="AX21" i="281"/>
  <c r="AX23" i="281" s="1"/>
  <c r="AX29" i="281" s="1"/>
  <c r="AY126" i="273"/>
  <c r="AX12" i="281"/>
  <c r="AX14" i="281" s="1"/>
  <c r="AX28" i="281" s="1"/>
  <c r="AX30" i="281" s="1"/>
  <c r="AX36" i="281" s="1"/>
  <c r="AX38" i="281" s="1"/>
  <c r="AY132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12" i="273" s="1"/>
  <c r="BB113" i="273" s="1"/>
  <c r="BB59" i="273" s="1"/>
  <c r="BA137" i="273"/>
  <c r="BA138" i="273" s="1"/>
  <c r="BA75" i="273"/>
  <c r="BA32" i="273"/>
  <c r="BA33" i="273" s="1"/>
  <c r="BA2" i="273"/>
  <c r="AU53" i="280"/>
  <c r="AU34" i="280"/>
  <c r="AV3" i="275"/>
  <c r="AV3" i="265"/>
  <c r="AV3" i="286"/>
  <c r="AV3" i="280"/>
  <c r="AV3" i="282"/>
  <c r="AV3" i="281"/>
  <c r="AV50" i="273"/>
  <c r="AV3" i="273"/>
  <c r="AZ130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1" i="280"/>
  <c r="AY19" i="280"/>
  <c r="AY21" i="282"/>
  <c r="AY42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AF14" i="280" l="1"/>
  <c r="AF49" i="265" s="1"/>
  <c r="AF23" i="280"/>
  <c r="AF24" i="280" s="1"/>
  <c r="AF73" i="265" s="1"/>
  <c r="BB25" i="282"/>
  <c r="BB16" i="282"/>
  <c r="BB1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36" i="273"/>
  <c r="BC24" i="273"/>
  <c r="BC25" i="273" s="1"/>
  <c r="BC108" i="273" s="1"/>
  <c r="BC109" i="273" s="1"/>
  <c r="BC14" i="282" s="1"/>
  <c r="BC15" i="282" s="1"/>
  <c r="AX9" i="265"/>
  <c r="AX11" i="265" s="1"/>
  <c r="AX14" i="265" s="1"/>
  <c r="AX19" i="265" s="1"/>
  <c r="AX22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37" i="273"/>
  <c r="BB138" i="273" s="1"/>
  <c r="BB90" i="273"/>
  <c r="BB91" i="273" s="1"/>
  <c r="BB112" i="273" s="1"/>
  <c r="BC113" i="273" s="1"/>
  <c r="BC59" i="273" s="1"/>
  <c r="BB2" i="281"/>
  <c r="BB96" i="273"/>
  <c r="BB97" i="273" s="1"/>
  <c r="BB75" i="273"/>
  <c r="BB76" i="273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AW3" i="275"/>
  <c r="AW3" i="265"/>
  <c r="AW3" i="286"/>
  <c r="AW3" i="280"/>
  <c r="AW3" i="282"/>
  <c r="AW3" i="281"/>
  <c r="AW50" i="273"/>
  <c r="AW3" i="273"/>
  <c r="U57" i="280"/>
  <c r="U59" i="280" s="1"/>
  <c r="U63" i="280" s="1"/>
  <c r="BE5" i="275"/>
  <c r="BE5" i="265"/>
  <c r="BE5" i="286"/>
  <c r="BE5" i="280"/>
  <c r="BE5" i="282"/>
  <c r="BE5" i="281"/>
  <c r="BF10" i="273"/>
  <c r="BE13" i="273"/>
  <c r="BE14" i="273" s="1"/>
  <c r="BE5" i="273"/>
  <c r="AW9" i="265"/>
  <c r="AW11" i="265" s="1"/>
  <c r="AW14" i="265" s="1"/>
  <c r="AW19" i="265" s="1"/>
  <c r="AW22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130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25" i="273"/>
  <c r="BA120" i="273"/>
  <c r="BA37" i="281"/>
  <c r="BA131" i="273"/>
  <c r="AX59" i="265"/>
  <c r="AX60" i="265" s="1"/>
  <c r="AY23" i="282"/>
  <c r="AY26" i="282" s="1"/>
  <c r="AZ132" i="273"/>
  <c r="AY12" i="281"/>
  <c r="AY14" i="281" s="1"/>
  <c r="AY28" i="281" s="1"/>
  <c r="AY21" i="281"/>
  <c r="AY23" i="281" s="1"/>
  <c r="AY29" i="281" s="1"/>
  <c r="AZ126" i="273"/>
  <c r="AZ15" i="275"/>
  <c r="AZ20" i="275" s="1"/>
  <c r="BA17" i="275" s="1"/>
  <c r="AZ12" i="286"/>
  <c r="AZ42" i="280"/>
  <c r="AZ31" i="280"/>
  <c r="AZ19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Y60" i="273"/>
  <c r="U52" i="280"/>
  <c r="U54" i="280" s="1"/>
  <c r="U62" i="280" s="1"/>
  <c r="AZ121" i="273"/>
  <c r="AY124" i="273"/>
  <c r="T83" i="265"/>
  <c r="T82" i="265"/>
  <c r="AG21" i="280" l="1"/>
  <c r="AG11" i="280" s="1"/>
  <c r="AG13" i="280" s="1"/>
  <c r="AG15" i="286" s="1"/>
  <c r="BC25" i="282"/>
  <c r="BC16" i="282"/>
  <c r="BC13" i="265" s="1"/>
  <c r="U64" i="280"/>
  <c r="U65" i="280" s="1"/>
  <c r="AY59" i="265"/>
  <c r="AY60" i="265" s="1"/>
  <c r="AZ23" i="282"/>
  <c r="AZ26" i="282" s="1"/>
  <c r="BB15" i="275"/>
  <c r="BB12" i="286"/>
  <c r="BB42" i="280"/>
  <c r="BB31" i="280"/>
  <c r="BB19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Z60" i="273"/>
  <c r="AZ21" i="281"/>
  <c r="AZ23" i="281" s="1"/>
  <c r="AZ29" i="281" s="1"/>
  <c r="BA126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B130" i="273"/>
  <c r="BB38" i="273"/>
  <c r="BC39" i="273" s="1"/>
  <c r="BC41" i="273" s="1"/>
  <c r="BB96" i="281"/>
  <c r="BB97" i="281" s="1"/>
  <c r="BB37" i="281"/>
  <c r="BB131" i="273"/>
  <c r="BB120" i="273"/>
  <c r="BB22" i="281"/>
  <c r="BB13" i="281"/>
  <c r="BB125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112" i="273" s="1"/>
  <c r="BD113" i="273" s="1"/>
  <c r="BD59" i="273" s="1"/>
  <c r="BC75" i="273"/>
  <c r="BC32" i="273"/>
  <c r="BC33" i="273" s="1"/>
  <c r="BC137" i="273"/>
  <c r="BC138" i="273" s="1"/>
  <c r="BC2" i="273"/>
  <c r="X58" i="280"/>
  <c r="X45" i="280"/>
  <c r="AZ124" i="273"/>
  <c r="BA121" i="273"/>
  <c r="U35" i="280"/>
  <c r="U36" i="280" s="1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32" i="273"/>
  <c r="BA110" i="281"/>
  <c r="BA105" i="281"/>
  <c r="BA107" i="281" s="1"/>
  <c r="BA111" i="281" s="1"/>
  <c r="BA98" i="281"/>
  <c r="BA10" i="265" s="1"/>
  <c r="BA122" i="281"/>
  <c r="BB52" i="273"/>
  <c r="BB42" i="273"/>
  <c r="BA4" i="275"/>
  <c r="BA4" i="265"/>
  <c r="BA4" i="286"/>
  <c r="BA4" i="280"/>
  <c r="BA4" i="282"/>
  <c r="BA4" i="281"/>
  <c r="BA4" i="273"/>
  <c r="AW53" i="280"/>
  <c r="AW34" i="280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2" i="280"/>
  <c r="BA119" i="281"/>
  <c r="BA31" i="280"/>
  <c r="BA19" i="280"/>
  <c r="BA21" i="282"/>
  <c r="BA81" i="281"/>
  <c r="BA58" i="281"/>
  <c r="BA79" i="273"/>
  <c r="BB80" i="273" s="1"/>
  <c r="BB58" i="273" s="1"/>
  <c r="BA57" i="273"/>
  <c r="BC76" i="273"/>
  <c r="BB46" i="281"/>
  <c r="BB106" i="281"/>
  <c r="BB72" i="281"/>
  <c r="AX53" i="280"/>
  <c r="AX34" i="280"/>
  <c r="X64" i="265"/>
  <c r="Y60" i="281"/>
  <c r="Z112" i="281"/>
  <c r="Z113" i="281" s="1"/>
  <c r="BD136" i="273"/>
  <c r="BD24" i="273"/>
  <c r="BD25" i="273" s="1"/>
  <c r="BD108" i="273" s="1"/>
  <c r="BD109" i="273" s="1"/>
  <c r="BD14" i="282" s="1"/>
  <c r="BD15" i="282" s="1"/>
  <c r="U14" i="286" l="1"/>
  <c r="U16" i="286" s="1"/>
  <c r="U18" i="286" s="1"/>
  <c r="AG14" i="280"/>
  <c r="AG49" i="265" s="1"/>
  <c r="AG23" i="280"/>
  <c r="AG24" i="280" s="1"/>
  <c r="AG73" i="265" s="1"/>
  <c r="U46" i="280"/>
  <c r="U47" i="280" s="1"/>
  <c r="AH21" i="280"/>
  <c r="BD25" i="282"/>
  <c r="BD16" i="282"/>
  <c r="BD13" i="265" s="1"/>
  <c r="AZ30" i="281"/>
  <c r="AZ36" i="281" s="1"/>
  <c r="AZ38" i="281" s="1"/>
  <c r="BD19" i="286"/>
  <c r="BD2" i="275"/>
  <c r="BD2" i="265"/>
  <c r="BD2" i="286"/>
  <c r="BD2" i="280"/>
  <c r="BD2" i="282"/>
  <c r="BD137" i="273"/>
  <c r="BD138" i="273" s="1"/>
  <c r="BD2" i="281"/>
  <c r="BD96" i="273"/>
  <c r="BD97" i="273" s="1"/>
  <c r="BD90" i="273"/>
  <c r="BD91" i="273" s="1"/>
  <c r="BD112" i="273" s="1"/>
  <c r="BE113" i="273" s="1"/>
  <c r="BE59" i="273" s="1"/>
  <c r="BD75" i="273"/>
  <c r="BD32" i="273"/>
  <c r="BD33" i="273" s="1"/>
  <c r="BD2" i="273"/>
  <c r="Y52" i="281"/>
  <c r="Y53" i="281" s="1"/>
  <c r="BC15" i="275"/>
  <c r="BC12" i="286"/>
  <c r="BC31" i="280"/>
  <c r="BC19" i="280"/>
  <c r="BC21" i="282"/>
  <c r="BC42" i="280"/>
  <c r="BC119" i="281"/>
  <c r="BC81" i="281"/>
  <c r="BC58" i="281"/>
  <c r="BC79" i="273"/>
  <c r="BD80" i="273" s="1"/>
  <c r="BD58" i="273" s="1"/>
  <c r="BC57" i="273"/>
  <c r="BE136" i="273"/>
  <c r="BE24" i="273"/>
  <c r="BE25" i="273" s="1"/>
  <c r="BE108" i="273" s="1"/>
  <c r="BE109" i="273" s="1"/>
  <c r="BE14" i="282" s="1"/>
  <c r="BE15" i="282" s="1"/>
  <c r="BB4" i="275"/>
  <c r="BB4" i="265"/>
  <c r="BB4" i="286"/>
  <c r="BB4" i="280"/>
  <c r="BB4" i="282"/>
  <c r="BB4" i="281"/>
  <c r="BB4" i="273"/>
  <c r="AZ9" i="265"/>
  <c r="AZ11" i="265" s="1"/>
  <c r="AZ14" i="265" s="1"/>
  <c r="AZ19" i="265" s="1"/>
  <c r="AZ22" i="265" s="1"/>
  <c r="AZ84" i="281"/>
  <c r="AZ71" i="281"/>
  <c r="AZ73" i="281" s="1"/>
  <c r="AZ77" i="281" s="1"/>
  <c r="AZ61" i="281"/>
  <c r="AZ50" i="281"/>
  <c r="AZ45" i="281"/>
  <c r="AZ47" i="281" s="1"/>
  <c r="AZ51" i="281" s="1"/>
  <c r="U63" i="265"/>
  <c r="U65" i="265" s="1"/>
  <c r="U67" i="265" s="1"/>
  <c r="U80" i="265" s="1"/>
  <c r="V44" i="280"/>
  <c r="U52" i="265"/>
  <c r="U53" i="265" s="1"/>
  <c r="U24" i="265"/>
  <c r="U25" i="265" s="1"/>
  <c r="BC130" i="273"/>
  <c r="BC38" i="273"/>
  <c r="BD39" i="273" s="1"/>
  <c r="BD41" i="273" s="1"/>
  <c r="BC52" i="273"/>
  <c r="BC42" i="273"/>
  <c r="BG5" i="275"/>
  <c r="BG5" i="265"/>
  <c r="BG5" i="286"/>
  <c r="BG5" i="280"/>
  <c r="BG5" i="282"/>
  <c r="BG5" i="281"/>
  <c r="BH10" i="273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26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32" i="273"/>
  <c r="BA12" i="281"/>
  <c r="BA14" i="281" s="1"/>
  <c r="BA28" i="281" s="1"/>
  <c r="BA30" i="281" s="1"/>
  <c r="BA36" i="281" s="1"/>
  <c r="BA38" i="281" s="1"/>
  <c r="U74" i="265"/>
  <c r="U75" i="265" s="1"/>
  <c r="U81" i="265" s="1"/>
  <c r="V33" i="280"/>
  <c r="BB121" i="273"/>
  <c r="BA124" i="273"/>
  <c r="BC106" i="281"/>
  <c r="BC72" i="281"/>
  <c r="BC46" i="281"/>
  <c r="BD76" i="273"/>
  <c r="BC96" i="281"/>
  <c r="BC97" i="281" s="1"/>
  <c r="BC22" i="281"/>
  <c r="BC13" i="281"/>
  <c r="BC125" i="273"/>
  <c r="BC37" i="281"/>
  <c r="BC131" i="273"/>
  <c r="BC120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19" i="265" s="1"/>
  <c r="AY22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BA60" i="273"/>
  <c r="AW76" i="281"/>
  <c r="AW78" i="281" s="1"/>
  <c r="AW85" i="281" s="1"/>
  <c r="AW86" i="281" s="1"/>
  <c r="AX83" i="281" s="1"/>
  <c r="BB20" i="275"/>
  <c r="BC17" i="275" s="1"/>
  <c r="AH11" i="280" l="1"/>
  <c r="AH13" i="280" s="1"/>
  <c r="AH15" i="286" s="1"/>
  <c r="BE25" i="282"/>
  <c r="BE16" i="282"/>
  <c r="BE13" i="265" s="1"/>
  <c r="BA66" i="273"/>
  <c r="BA67" i="273" s="1"/>
  <c r="BB60" i="273"/>
  <c r="AZ3" i="275"/>
  <c r="AZ3" i="265"/>
  <c r="AZ3" i="286"/>
  <c r="AZ3" i="280"/>
  <c r="AZ3" i="282"/>
  <c r="AZ3" i="281"/>
  <c r="AZ50" i="273"/>
  <c r="AZ3" i="273"/>
  <c r="AY53" i="280"/>
  <c r="AY34" i="280"/>
  <c r="BD15" i="275"/>
  <c r="BD12" i="286"/>
  <c r="BD42" i="280"/>
  <c r="BD31" i="280"/>
  <c r="BD19" i="280"/>
  <c r="BD21" i="282"/>
  <c r="BD119" i="281"/>
  <c r="BD81" i="281"/>
  <c r="BD58" i="281"/>
  <c r="BD57" i="273"/>
  <c r="BD79" i="273"/>
  <c r="BE80" i="273" s="1"/>
  <c r="BE58" i="273" s="1"/>
  <c r="V52" i="280"/>
  <c r="V54" i="280" s="1"/>
  <c r="V62" i="280" s="1"/>
  <c r="BA9" i="265"/>
  <c r="BA11" i="265" s="1"/>
  <c r="BA14" i="265" s="1"/>
  <c r="BA19" i="265" s="1"/>
  <c r="BA22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26" i="273"/>
  <c r="BH5" i="275"/>
  <c r="BH5" i="265"/>
  <c r="BH5" i="286"/>
  <c r="BH5" i="280"/>
  <c r="BH5" i="282"/>
  <c r="BH5" i="281"/>
  <c r="BH13" i="273"/>
  <c r="BH14" i="273" s="1"/>
  <c r="BH5" i="273"/>
  <c r="BI10" i="273"/>
  <c r="BD52" i="273"/>
  <c r="BD42" i="273"/>
  <c r="V57" i="280"/>
  <c r="V59" i="280" s="1"/>
  <c r="V63" i="280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12" i="273" s="1"/>
  <c r="BF113" i="273" s="1"/>
  <c r="BF59" i="273" s="1"/>
  <c r="BE137" i="273"/>
  <c r="BE138" i="273" s="1"/>
  <c r="BE75" i="273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30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24" i="273"/>
  <c r="BC121" i="273"/>
  <c r="BB12" i="281"/>
  <c r="BB14" i="281" s="1"/>
  <c r="BB28" i="281" s="1"/>
  <c r="BB30" i="281" s="1"/>
  <c r="BB36" i="281" s="1"/>
  <c r="BB38" i="281" s="1"/>
  <c r="BC132" i="273"/>
  <c r="BA59" i="265"/>
  <c r="BA60" i="265" s="1"/>
  <c r="BB23" i="282"/>
  <c r="BB26" i="282" s="1"/>
  <c r="Z69" i="265"/>
  <c r="AA121" i="281"/>
  <c r="BF136" i="273"/>
  <c r="BF24" i="273"/>
  <c r="BF25" i="273" s="1"/>
  <c r="BF108" i="273" s="1"/>
  <c r="BF109" i="273" s="1"/>
  <c r="BF14" i="282" s="1"/>
  <c r="BF15" i="282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AZ34" i="280"/>
  <c r="AZ53" i="280"/>
  <c r="BE76" i="273"/>
  <c r="BD96" i="281"/>
  <c r="BD97" i="281" s="1"/>
  <c r="BD37" i="281"/>
  <c r="BD131" i="273"/>
  <c r="BD120" i="273"/>
  <c r="BD13" i="281"/>
  <c r="BD125" i="273"/>
  <c r="BD22" i="281"/>
  <c r="BD106" i="281"/>
  <c r="BD46" i="281"/>
  <c r="BD72" i="281"/>
  <c r="AH14" i="280" l="1"/>
  <c r="AH49" i="265" s="1"/>
  <c r="AH23" i="280"/>
  <c r="AH24" i="280" s="1"/>
  <c r="AI21" i="280" s="1"/>
  <c r="AH73" i="265"/>
  <c r="BF25" i="282"/>
  <c r="BF16" i="282"/>
  <c r="BF13" i="265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19" i="265" s="1"/>
  <c r="BB22" i="265" s="1"/>
  <c r="BB84" i="281"/>
  <c r="BB71" i="281"/>
  <c r="BB73" i="281" s="1"/>
  <c r="BB77" i="281" s="1"/>
  <c r="BB61" i="281"/>
  <c r="BB50" i="281"/>
  <c r="BB45" i="281"/>
  <c r="BB47" i="281" s="1"/>
  <c r="BB51" i="281" s="1"/>
  <c r="Y58" i="280"/>
  <c r="Y45" i="280"/>
  <c r="BI5" i="275"/>
  <c r="BI5" i="265"/>
  <c r="BI5" i="286"/>
  <c r="BI5" i="280"/>
  <c r="BI5" i="282"/>
  <c r="BI5" i="281"/>
  <c r="BJ10" i="273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26" i="273"/>
  <c r="BD20" i="275"/>
  <c r="BE17" i="275" s="1"/>
  <c r="BB66" i="273"/>
  <c r="BB67" i="273" s="1"/>
  <c r="BC60" i="273"/>
  <c r="BE15" i="275"/>
  <c r="BE12" i="286"/>
  <c r="BE42" i="280"/>
  <c r="BE119" i="281"/>
  <c r="BE31" i="280"/>
  <c r="BE19" i="280"/>
  <c r="BE21" i="282"/>
  <c r="BE81" i="281"/>
  <c r="BE58" i="281"/>
  <c r="BE79" i="273"/>
  <c r="BF80" i="273" s="1"/>
  <c r="BF58" i="273" s="1"/>
  <c r="BE57" i="273"/>
  <c r="BG136" i="273"/>
  <c r="BG24" i="273"/>
  <c r="BG25" i="273" s="1"/>
  <c r="BG108" i="273" s="1"/>
  <c r="BG109" i="273" s="1"/>
  <c r="BG14" i="282" s="1"/>
  <c r="BG15" i="282" s="1"/>
  <c r="BF19" i="286"/>
  <c r="BF2" i="275"/>
  <c r="BF2" i="265"/>
  <c r="BF2" i="286"/>
  <c r="BF2" i="280"/>
  <c r="BF2" i="282"/>
  <c r="BF137" i="273"/>
  <c r="BF138" i="273" s="1"/>
  <c r="BF90" i="273"/>
  <c r="BF91" i="273" s="1"/>
  <c r="BF112" i="273" s="1"/>
  <c r="BG113" i="273" s="1"/>
  <c r="BG59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32" i="273"/>
  <c r="BC12" i="281"/>
  <c r="BC14" i="281" s="1"/>
  <c r="BC28" i="281" s="1"/>
  <c r="BC30" i="281" s="1"/>
  <c r="BC36" i="281" s="1"/>
  <c r="BC38" i="281" s="1"/>
  <c r="BD121" i="273"/>
  <c r="BC124" i="273"/>
  <c r="AY76" i="281"/>
  <c r="AY78" i="281" s="1"/>
  <c r="AY85" i="281" s="1"/>
  <c r="AY86" i="281" s="1"/>
  <c r="AZ83" i="281" s="1"/>
  <c r="BE52" i="273"/>
  <c r="BE42" i="273"/>
  <c r="Y64" i="265"/>
  <c r="Z60" i="281"/>
  <c r="BE130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25" i="273"/>
  <c r="BE120" i="273"/>
  <c r="BE37" i="281"/>
  <c r="BE131" i="273"/>
  <c r="BD4" i="275"/>
  <c r="BD4" i="265"/>
  <c r="BD4" i="286"/>
  <c r="BD4" i="280"/>
  <c r="BD4" i="282"/>
  <c r="BD4" i="281"/>
  <c r="BD4" i="273"/>
  <c r="BA53" i="280"/>
  <c r="BA34" i="280"/>
  <c r="V64" i="280"/>
  <c r="BA3" i="275"/>
  <c r="BA3" i="265"/>
  <c r="BA3" i="286"/>
  <c r="BA3" i="280"/>
  <c r="BA3" i="282"/>
  <c r="BA3" i="281"/>
  <c r="BA50" i="273"/>
  <c r="BA3" i="273"/>
  <c r="AI11" i="280" l="1"/>
  <c r="AI13" i="280" s="1"/>
  <c r="AI15" i="286" s="1"/>
  <c r="BG25" i="282"/>
  <c r="BG16" i="282"/>
  <c r="BG13" i="265" s="1"/>
  <c r="BE20" i="275"/>
  <c r="BF17" i="275" s="1"/>
  <c r="V14" i="286"/>
  <c r="V16" i="286" s="1"/>
  <c r="V18" i="286" s="1"/>
  <c r="V65" i="280"/>
  <c r="V46" i="280"/>
  <c r="V47" i="280" s="1"/>
  <c r="V35" i="280"/>
  <c r="V36" i="280" s="1"/>
  <c r="BD124" i="273"/>
  <c r="BE121" i="273"/>
  <c r="BD12" i="281"/>
  <c r="BD14" i="281" s="1"/>
  <c r="BD28" i="281" s="1"/>
  <c r="BE132" i="273"/>
  <c r="AA123" i="281"/>
  <c r="AA124" i="281" s="1"/>
  <c r="AA114" i="281"/>
  <c r="AA31" i="265" s="1"/>
  <c r="BF130" i="273"/>
  <c r="BF38" i="273"/>
  <c r="BG39" i="273" s="1"/>
  <c r="BG41" i="273" s="1"/>
  <c r="BF96" i="281"/>
  <c r="BF97" i="281" s="1"/>
  <c r="BF37" i="281"/>
  <c r="BF131" i="273"/>
  <c r="BF120" i="273"/>
  <c r="BF22" i="281"/>
  <c r="BF13" i="281"/>
  <c r="BF125" i="273"/>
  <c r="BC66" i="273"/>
  <c r="BC67" i="273" s="1"/>
  <c r="BD60" i="273"/>
  <c r="BD21" i="281"/>
  <c r="BD23" i="281" s="1"/>
  <c r="BD29" i="281" s="1"/>
  <c r="BE126" i="273"/>
  <c r="BH136" i="273"/>
  <c r="BH24" i="273"/>
  <c r="BH25" i="273" s="1"/>
  <c r="BH108" i="273" s="1"/>
  <c r="BH109" i="273" s="1"/>
  <c r="BH14" i="282" s="1"/>
  <c r="BH15" i="282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9" i="265"/>
  <c r="BC11" i="265" s="1"/>
  <c r="BC14" i="265" s="1"/>
  <c r="BC19" i="265" s="1"/>
  <c r="BC22" i="265" s="1"/>
  <c r="BC45" i="281"/>
  <c r="BC47" i="281" s="1"/>
  <c r="BC51" i="281" s="1"/>
  <c r="BC84" i="281"/>
  <c r="BC71" i="281"/>
  <c r="BC73" i="281" s="1"/>
  <c r="BC77" i="281" s="1"/>
  <c r="BC61" i="281"/>
  <c r="BC50" i="28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112" i="273" s="1"/>
  <c r="BH113" i="273" s="1"/>
  <c r="BH59" i="273" s="1"/>
  <c r="BG75" i="273"/>
  <c r="BG76" i="273" s="1"/>
  <c r="BG32" i="273"/>
  <c r="BG33" i="273" s="1"/>
  <c r="BG137" i="273"/>
  <c r="BG138" i="273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F76" i="273"/>
  <c r="BB53" i="280"/>
  <c r="BB34" i="280"/>
  <c r="AI14" i="280" l="1"/>
  <c r="AI49" i="265" s="1"/>
  <c r="AI23" i="280"/>
  <c r="AI24" i="280" s="1"/>
  <c r="AI73" i="265" s="1"/>
  <c r="AJ21" i="280"/>
  <c r="BH25" i="282"/>
  <c r="BH16" i="282"/>
  <c r="BH13" i="265" s="1"/>
  <c r="BG15" i="275"/>
  <c r="BG12" i="286"/>
  <c r="BG31" i="280"/>
  <c r="BG19" i="280"/>
  <c r="BG21" i="282"/>
  <c r="BG42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2" i="280"/>
  <c r="BF31" i="280"/>
  <c r="BF19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30" i="273"/>
  <c r="BG38" i="273"/>
  <c r="BH39" i="273" s="1"/>
  <c r="BH41" i="273" s="1"/>
  <c r="BC53" i="280"/>
  <c r="BC34" i="280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F132" i="273"/>
  <c r="BE12" i="281"/>
  <c r="BE14" i="281" s="1"/>
  <c r="BE28" i="281" s="1"/>
  <c r="BF121" i="273"/>
  <c r="BE124" i="273"/>
  <c r="V63" i="265"/>
  <c r="V65" i="265" s="1"/>
  <c r="V67" i="265" s="1"/>
  <c r="V80" i="265" s="1"/>
  <c r="W44" i="280"/>
  <c r="BG106" i="281"/>
  <c r="BG72" i="281"/>
  <c r="BG46" i="281"/>
  <c r="BG96" i="281"/>
  <c r="BG97" i="281" s="1"/>
  <c r="BG22" i="281"/>
  <c r="BG13" i="281"/>
  <c r="BG125" i="273"/>
  <c r="BG37" i="281"/>
  <c r="BG131" i="273"/>
  <c r="BG120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36" i="273"/>
  <c r="BI24" i="273"/>
  <c r="BI25" i="273" s="1"/>
  <c r="BI108" i="273" s="1"/>
  <c r="BI109" i="273" s="1"/>
  <c r="BI14" i="282" s="1"/>
  <c r="BI15" i="282" s="1"/>
  <c r="BH19" i="286"/>
  <c r="BH2" i="275"/>
  <c r="BH2" i="265"/>
  <c r="BH2" i="286"/>
  <c r="BH2" i="280"/>
  <c r="BH2" i="282"/>
  <c r="BH137" i="273"/>
  <c r="BH138" i="273" s="1"/>
  <c r="BH2" i="281"/>
  <c r="BH96" i="273"/>
  <c r="BH97" i="273" s="1"/>
  <c r="BH90" i="273"/>
  <c r="BH91" i="273" s="1"/>
  <c r="BH112" i="273" s="1"/>
  <c r="BI113" i="273" s="1"/>
  <c r="BI59" i="273" s="1"/>
  <c r="BH75" i="273"/>
  <c r="BH32" i="273"/>
  <c r="BH33" i="273" s="1"/>
  <c r="BH2" i="273"/>
  <c r="BF126" i="273"/>
  <c r="BE21" i="281"/>
  <c r="BE23" i="281" s="1"/>
  <c r="BE29" i="281" s="1"/>
  <c r="BD66" i="273"/>
  <c r="BD67" i="273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33" i="280"/>
  <c r="V24" i="265"/>
  <c r="V25" i="265" s="1"/>
  <c r="V52" i="265"/>
  <c r="V53" i="265" s="1"/>
  <c r="AJ11" i="280" l="1"/>
  <c r="AJ13" i="280" s="1"/>
  <c r="AJ15" i="286" s="1"/>
  <c r="BI25" i="282"/>
  <c r="BI16" i="282"/>
  <c r="BI13" i="265" s="1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19" i="265" s="1"/>
  <c r="BD22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26" i="273"/>
  <c r="BH130" i="273"/>
  <c r="BH38" i="273"/>
  <c r="BI39" i="273" s="1"/>
  <c r="BI41" i="273" s="1"/>
  <c r="Z64" i="265"/>
  <c r="AA60" i="281"/>
  <c r="BH76" i="273"/>
  <c r="W57" i="280"/>
  <c r="W59" i="280" s="1"/>
  <c r="W63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J136" i="273"/>
  <c r="BJ24" i="273"/>
  <c r="BJ25" i="273" s="1"/>
  <c r="BJ108" i="273" s="1"/>
  <c r="BJ109" i="273" s="1"/>
  <c r="BJ14" i="282" s="1"/>
  <c r="BJ15" i="282" s="1"/>
  <c r="BK13" i="286"/>
  <c r="BK56" i="273"/>
  <c r="BK47" i="273"/>
  <c r="BK48" i="273" s="1"/>
  <c r="BK51" i="273" s="1"/>
  <c r="BK37" i="273"/>
  <c r="BK19" i="273"/>
  <c r="BK20" i="273" s="1"/>
  <c r="W52" i="280"/>
  <c r="W54" i="280" s="1"/>
  <c r="W62" i="280" s="1"/>
  <c r="BE66" i="273"/>
  <c r="BE67" i="273" s="1"/>
  <c r="BF60" i="273"/>
  <c r="BH96" i="281"/>
  <c r="BH97" i="281" s="1"/>
  <c r="BH37" i="281"/>
  <c r="BH131" i="273"/>
  <c r="BH120" i="273"/>
  <c r="BH13" i="281"/>
  <c r="BH125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12" i="273" s="1"/>
  <c r="BJ113" i="273" s="1"/>
  <c r="BJ59" i="273" s="1"/>
  <c r="BI137" i="273"/>
  <c r="BI138" i="273" s="1"/>
  <c r="BI75" i="273"/>
  <c r="BI32" i="273"/>
  <c r="BI33" i="273" s="1"/>
  <c r="BI2" i="273"/>
  <c r="Z58" i="280"/>
  <c r="Z45" i="280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V83" i="265"/>
  <c r="V82" i="265"/>
  <c r="BF124" i="273"/>
  <c r="BG121" i="273"/>
  <c r="BF12" i="281"/>
  <c r="BF14" i="281" s="1"/>
  <c r="BF28" i="281" s="1"/>
  <c r="BF30" i="281" s="1"/>
  <c r="BF36" i="281" s="1"/>
  <c r="BF38" i="281" s="1"/>
  <c r="BG132" i="273"/>
  <c r="BL5" i="275"/>
  <c r="BL5" i="265"/>
  <c r="BL5" i="286"/>
  <c r="BL5" i="280"/>
  <c r="BL5" i="282"/>
  <c r="BL5" i="281"/>
  <c r="BL13" i="273"/>
  <c r="BL14" i="273" s="1"/>
  <c r="BL5" i="273"/>
  <c r="BM10" i="273"/>
  <c r="AJ14" i="280" l="1"/>
  <c r="AJ49" i="265" s="1"/>
  <c r="AJ23" i="280"/>
  <c r="AJ24" i="280" s="1"/>
  <c r="AJ73" i="265" s="1"/>
  <c r="AK21" i="280"/>
  <c r="BJ25" i="282"/>
  <c r="BJ16" i="282"/>
  <c r="BJ13" i="265" s="1"/>
  <c r="W64" i="280"/>
  <c r="W65" i="280" s="1"/>
  <c r="BF59" i="265"/>
  <c r="BF60" i="265" s="1"/>
  <c r="BG23" i="282"/>
  <c r="BG26" i="282" s="1"/>
  <c r="BC76" i="281"/>
  <c r="BC78" i="281" s="1"/>
  <c r="BC85" i="281" s="1"/>
  <c r="BC86" i="281" s="1"/>
  <c r="BD83" i="281" s="1"/>
  <c r="BI130" i="273"/>
  <c r="BI38" i="273"/>
  <c r="BJ39" i="273" s="1"/>
  <c r="BJ41" i="273" s="1"/>
  <c r="BI96" i="281"/>
  <c r="BI97" i="281" s="1"/>
  <c r="BI22" i="281"/>
  <c r="BI13" i="281"/>
  <c r="BI125" i="273"/>
  <c r="BI120" i="273"/>
  <c r="BI37" i="281"/>
  <c r="BI131" i="273"/>
  <c r="BE3" i="275"/>
  <c r="BE3" i="265"/>
  <c r="BE3" i="286"/>
  <c r="BE3" i="280"/>
  <c r="BE3" i="282"/>
  <c r="BE3" i="281"/>
  <c r="BE50" i="273"/>
  <c r="BE3" i="273"/>
  <c r="BK136" i="273"/>
  <c r="BK24" i="273"/>
  <c r="BK25" i="273" s="1"/>
  <c r="BK108" i="273" s="1"/>
  <c r="BK109" i="273" s="1"/>
  <c r="BK14" i="282" s="1"/>
  <c r="BK15" i="282" s="1"/>
  <c r="BM5" i="275"/>
  <c r="BM5" i="265"/>
  <c r="BM5" i="286"/>
  <c r="BM5" i="280"/>
  <c r="BM5" i="282"/>
  <c r="BM5" i="281"/>
  <c r="BN10" i="273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32" i="273"/>
  <c r="BG12" i="281"/>
  <c r="BG14" i="281" s="1"/>
  <c r="BG28" i="281" s="1"/>
  <c r="BH121" i="273"/>
  <c r="BG124" i="273"/>
  <c r="BF66" i="273"/>
  <c r="BF67" i="273" s="1"/>
  <c r="BG60" i="273"/>
  <c r="BE9" i="265"/>
  <c r="BE11" i="265" s="1"/>
  <c r="BE14" i="265" s="1"/>
  <c r="BE19" i="265" s="1"/>
  <c r="BE22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19" i="265" s="1"/>
  <c r="BF22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37" i="273"/>
  <c r="BJ138" i="273" s="1"/>
  <c r="BJ90" i="273"/>
  <c r="BJ91" i="273" s="1"/>
  <c r="BJ112" i="273" s="1"/>
  <c r="BK113" i="273" s="1"/>
  <c r="BK59" i="273" s="1"/>
  <c r="BJ2" i="281"/>
  <c r="BJ96" i="273"/>
  <c r="BJ97" i="273" s="1"/>
  <c r="BJ75" i="273"/>
  <c r="BJ76" i="273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2" i="280"/>
  <c r="BH31" i="280"/>
  <c r="BH19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G21" i="281"/>
  <c r="BG23" i="281" s="1"/>
  <c r="BG29" i="281" s="1"/>
  <c r="BH126" i="273"/>
  <c r="AB114" i="281"/>
  <c r="AB31" i="265" s="1"/>
  <c r="AB123" i="281"/>
  <c r="AB124" i="281" s="1"/>
  <c r="BI76" i="273"/>
  <c r="BD34" i="280"/>
  <c r="BD53" i="280"/>
  <c r="AK11" i="280" l="1"/>
  <c r="AK13" i="280" s="1"/>
  <c r="AK15" i="286" s="1"/>
  <c r="W35" i="280"/>
  <c r="W36" i="280" s="1"/>
  <c r="X33" i="280" s="1"/>
  <c r="W14" i="286"/>
  <c r="W16" i="286" s="1"/>
  <c r="W18" i="286" s="1"/>
  <c r="BK25" i="282"/>
  <c r="BK16" i="282"/>
  <c r="BK13" i="265" s="1"/>
  <c r="W46" i="280"/>
  <c r="W47" i="280" s="1"/>
  <c r="X44" i="280" s="1"/>
  <c r="BJ15" i="275"/>
  <c r="BJ12" i="286"/>
  <c r="BJ42" i="280"/>
  <c r="BJ31" i="280"/>
  <c r="BJ19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2" i="280"/>
  <c r="BI119" i="281"/>
  <c r="BI31" i="280"/>
  <c r="BI19" i="280"/>
  <c r="BI21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30" i="273"/>
  <c r="BJ38" i="273"/>
  <c r="BK39" i="273" s="1"/>
  <c r="BK41" i="273" s="1"/>
  <c r="BJ96" i="281"/>
  <c r="BJ97" i="281" s="1"/>
  <c r="BJ37" i="281"/>
  <c r="BJ131" i="273"/>
  <c r="BJ120" i="273"/>
  <c r="BJ22" i="281"/>
  <c r="BJ13" i="281"/>
  <c r="BJ125" i="273"/>
  <c r="BF53" i="280"/>
  <c r="BF34" i="280"/>
  <c r="BE53" i="280"/>
  <c r="BE34" i="280"/>
  <c r="W74" i="265"/>
  <c r="W75" i="265" s="1"/>
  <c r="W81" i="265" s="1"/>
  <c r="BG66" i="273"/>
  <c r="BG67" i="273" s="1"/>
  <c r="BH60" i="273"/>
  <c r="BH124" i="273"/>
  <c r="BI121" i="273"/>
  <c r="BH12" i="281"/>
  <c r="BH14" i="281" s="1"/>
  <c r="BH28" i="281" s="1"/>
  <c r="BI132" i="273"/>
  <c r="BN5" i="275"/>
  <c r="BN5" i="265"/>
  <c r="BN5" i="286"/>
  <c r="BN5" i="280"/>
  <c r="BN5" i="282"/>
  <c r="BN5" i="281"/>
  <c r="BN13" i="273"/>
  <c r="BN14" i="273" s="1"/>
  <c r="BN5" i="273"/>
  <c r="BO10" i="273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26" i="273"/>
  <c r="BJ46" i="281"/>
  <c r="BJ106" i="281"/>
  <c r="BJ72" i="281"/>
  <c r="W63" i="265"/>
  <c r="W65" i="265" s="1"/>
  <c r="W67" i="265" s="1"/>
  <c r="W80" i="265" s="1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36" i="273"/>
  <c r="BL24" i="273"/>
  <c r="BL25" i="273" s="1"/>
  <c r="BL108" i="273" s="1"/>
  <c r="BL109" i="273" s="1"/>
  <c r="BL14" i="282" s="1"/>
  <c r="BL15" i="282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112" i="273" s="1"/>
  <c r="BL113" i="273" s="1"/>
  <c r="BL59" i="273" s="1"/>
  <c r="BK75" i="273"/>
  <c r="BK32" i="273"/>
  <c r="BK33" i="273" s="1"/>
  <c r="BK137" i="273"/>
  <c r="BK138" i="273" s="1"/>
  <c r="BK2" i="273"/>
  <c r="BJ52" i="273"/>
  <c r="BJ42" i="273"/>
  <c r="AK14" i="280" l="1"/>
  <c r="AK49" i="265" s="1"/>
  <c r="AK23" i="280"/>
  <c r="AK24" i="280" s="1"/>
  <c r="AK73" i="265" s="1"/>
  <c r="AL21" i="280"/>
  <c r="BL25" i="282"/>
  <c r="BL16" i="282"/>
  <c r="BL1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25" i="273"/>
  <c r="BK37" i="281"/>
  <c r="BK131" i="273"/>
  <c r="BK120" i="273"/>
  <c r="BM136" i="273"/>
  <c r="BM24" i="273"/>
  <c r="BM25" i="273" s="1"/>
  <c r="BM108" i="273" s="1"/>
  <c r="BM109" i="273" s="1"/>
  <c r="BM14" i="282" s="1"/>
  <c r="BM15" i="282" s="1"/>
  <c r="BL19" i="286"/>
  <c r="BL2" i="275"/>
  <c r="BL2" i="265"/>
  <c r="BL2" i="286"/>
  <c r="BL2" i="280"/>
  <c r="BL2" i="282"/>
  <c r="BL137" i="273"/>
  <c r="BL138" i="273" s="1"/>
  <c r="BL2" i="281"/>
  <c r="BL96" i="273"/>
  <c r="BL97" i="273" s="1"/>
  <c r="BL90" i="273"/>
  <c r="BL91" i="273" s="1"/>
  <c r="BL112" i="273" s="1"/>
  <c r="BM113" i="273" s="1"/>
  <c r="BM59" i="273" s="1"/>
  <c r="BL75" i="273"/>
  <c r="BL32" i="273"/>
  <c r="BL33" i="273" s="1"/>
  <c r="BL2" i="273"/>
  <c r="BK130" i="273"/>
  <c r="BK38" i="273"/>
  <c r="BL39" i="273" s="1"/>
  <c r="BL41" i="273" s="1"/>
  <c r="X57" i="280"/>
  <c r="X59" i="280" s="1"/>
  <c r="X63" i="280" s="1"/>
  <c r="BJ126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58" i="280"/>
  <c r="AA45" i="280"/>
  <c r="BK106" i="281"/>
  <c r="BK72" i="281"/>
  <c r="BK46" i="281"/>
  <c r="BL76" i="273"/>
  <c r="BG9" i="265"/>
  <c r="BG11" i="265" s="1"/>
  <c r="BG14" i="265" s="1"/>
  <c r="BG19" i="265" s="1"/>
  <c r="BG22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W83" i="265"/>
  <c r="BK76" i="273"/>
  <c r="BO5" i="275"/>
  <c r="BO5" i="265"/>
  <c r="BO5" i="286"/>
  <c r="BO5" i="280"/>
  <c r="BO5" i="282"/>
  <c r="BO5" i="281"/>
  <c r="BP10" i="273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32" i="273"/>
  <c r="BI12" i="281"/>
  <c r="BI14" i="281" s="1"/>
  <c r="BI28" i="281" s="1"/>
  <c r="BI30" i="281" s="1"/>
  <c r="BI36" i="281" s="1"/>
  <c r="BI38" i="281" s="1"/>
  <c r="BJ121" i="273"/>
  <c r="BI124" i="273"/>
  <c r="BH66" i="273"/>
  <c r="BH67" i="273" s="1"/>
  <c r="BI60" i="273"/>
  <c r="X52" i="280"/>
  <c r="X54" i="280" s="1"/>
  <c r="X62" i="280" s="1"/>
  <c r="BK52" i="273"/>
  <c r="BK42" i="273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AL11" i="280" l="1"/>
  <c r="AL13" i="280" s="1"/>
  <c r="AL15" i="286" s="1"/>
  <c r="BM25" i="282"/>
  <c r="BM16" i="282"/>
  <c r="BM13" i="265" s="1"/>
  <c r="X64" i="280"/>
  <c r="X14" i="286" s="1"/>
  <c r="X16" i="286" s="1"/>
  <c r="X18" i="286" s="1"/>
  <c r="BH3" i="275"/>
  <c r="BH3" i="265"/>
  <c r="BH3" i="286"/>
  <c r="BH3" i="280"/>
  <c r="BH3" i="282"/>
  <c r="BH3" i="281"/>
  <c r="BH50" i="273"/>
  <c r="BH3" i="273"/>
  <c r="BJ124" i="273"/>
  <c r="BK121" i="273"/>
  <c r="BJ12" i="281"/>
  <c r="BJ14" i="281" s="1"/>
  <c r="BJ28" i="281" s="1"/>
  <c r="BK132" i="273"/>
  <c r="BP5" i="275"/>
  <c r="BP5" i="265"/>
  <c r="BP5" i="286"/>
  <c r="BP5" i="280"/>
  <c r="BP5" i="282"/>
  <c r="BP5" i="281"/>
  <c r="BP13" i="273"/>
  <c r="BP14" i="273" s="1"/>
  <c r="BP5" i="273"/>
  <c r="BQ10" i="273"/>
  <c r="BK15" i="275"/>
  <c r="BK20" i="275" s="1"/>
  <c r="BL17" i="275" s="1"/>
  <c r="BK12" i="286"/>
  <c r="BK31" i="280"/>
  <c r="BK19" i="280"/>
  <c r="BK21" i="282"/>
  <c r="BK42" i="280"/>
  <c r="BK119" i="281"/>
  <c r="BK81" i="281"/>
  <c r="BK58" i="281"/>
  <c r="BK79" i="273"/>
  <c r="BL80" i="273" s="1"/>
  <c r="BL58" i="273" s="1"/>
  <c r="BK57" i="273"/>
  <c r="BG53" i="280"/>
  <c r="BG34" i="280"/>
  <c r="BL15" i="275"/>
  <c r="BL12" i="286"/>
  <c r="BL42" i="280"/>
  <c r="BL31" i="280"/>
  <c r="BL19" i="280"/>
  <c r="BL21" i="282"/>
  <c r="BL119" i="281"/>
  <c r="BL81" i="281"/>
  <c r="BL58" i="281"/>
  <c r="BL57" i="273"/>
  <c r="BL79" i="273"/>
  <c r="BM80" i="273" s="1"/>
  <c r="BM58" i="273" s="1"/>
  <c r="BL130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12" i="273" s="1"/>
  <c r="BN113" i="273" s="1"/>
  <c r="BN59" i="273" s="1"/>
  <c r="BM137" i="273"/>
  <c r="BM138" i="273" s="1"/>
  <c r="BM75" i="273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J60" i="273"/>
  <c r="BI9" i="265"/>
  <c r="BI11" i="265" s="1"/>
  <c r="BI14" i="265" s="1"/>
  <c r="BI19" i="265" s="1"/>
  <c r="BI22" i="265" s="1"/>
  <c r="BI45" i="281"/>
  <c r="BI47" i="281" s="1"/>
  <c r="BI51" i="281" s="1"/>
  <c r="BI84" i="281"/>
  <c r="BI71" i="281"/>
  <c r="BI73" i="281" s="1"/>
  <c r="BI77" i="281" s="1"/>
  <c r="BI61" i="281"/>
  <c r="BI50" i="281"/>
  <c r="BN136" i="273"/>
  <c r="BN24" i="273"/>
  <c r="BN25" i="273" s="1"/>
  <c r="BN108" i="273" s="1"/>
  <c r="BN109" i="273" s="1"/>
  <c r="BN14" i="282" s="1"/>
  <c r="BN15" i="282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19" i="265" s="1"/>
  <c r="BH22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26" i="273"/>
  <c r="BL52" i="273"/>
  <c r="BL42" i="273"/>
  <c r="BM76" i="273"/>
  <c r="BL96" i="281"/>
  <c r="BL97" i="281" s="1"/>
  <c r="BL37" i="281"/>
  <c r="BL131" i="273"/>
  <c r="BL120" i="273"/>
  <c r="BL13" i="281"/>
  <c r="BL125" i="273"/>
  <c r="BL22" i="281"/>
  <c r="BL106" i="281"/>
  <c r="BL46" i="281"/>
  <c r="BL72" i="281"/>
  <c r="AL14" i="280" l="1"/>
  <c r="AL49" i="265" s="1"/>
  <c r="AL23" i="280"/>
  <c r="AL24" i="280" s="1"/>
  <c r="AL73" i="265" s="1"/>
  <c r="X46" i="280"/>
  <c r="X47" i="280" s="1"/>
  <c r="Y44" i="280" s="1"/>
  <c r="X65" i="280"/>
  <c r="X24" i="265" s="1"/>
  <c r="X25" i="265" s="1"/>
  <c r="BN25" i="282"/>
  <c r="BN16" i="282"/>
  <c r="BN13" i="265" s="1"/>
  <c r="BL20" i="275"/>
  <c r="BM17" i="275" s="1"/>
  <c r="X35" i="280"/>
  <c r="X36" i="280" s="1"/>
  <c r="X74" i="265" s="1"/>
  <c r="X75" i="265" s="1"/>
  <c r="X81" i="265" s="1"/>
  <c r="BG76" i="281"/>
  <c r="BG78" i="281" s="1"/>
  <c r="BG85" i="281" s="1"/>
  <c r="BG86" i="281" s="1"/>
  <c r="BH83" i="281" s="1"/>
  <c r="BH34" i="280"/>
  <c r="BH53" i="280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26" i="273"/>
  <c r="BI53" i="280"/>
  <c r="BI34" i="280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M130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25" i="273"/>
  <c r="BM120" i="273"/>
  <c r="BM37" i="281"/>
  <c r="BM131" i="273"/>
  <c r="BM52" i="273"/>
  <c r="BM42" i="273"/>
  <c r="BQ5" i="275"/>
  <c r="BQ5" i="265"/>
  <c r="BQ5" i="286"/>
  <c r="BQ5" i="280"/>
  <c r="BQ5" i="282"/>
  <c r="BQ5" i="281"/>
  <c r="BR10" i="273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32" i="273"/>
  <c r="BK12" i="281"/>
  <c r="BK14" i="281" s="1"/>
  <c r="BK28" i="281" s="1"/>
  <c r="BL121" i="273"/>
  <c r="BK124" i="273"/>
  <c r="X63" i="265"/>
  <c r="X65" i="265" s="1"/>
  <c r="X67" i="265" s="1"/>
  <c r="X80" i="265" s="1"/>
  <c r="BM15" i="275"/>
  <c r="BM20" i="275" s="1"/>
  <c r="BN17" i="275" s="1"/>
  <c r="BM12" i="286"/>
  <c r="BM42" i="280"/>
  <c r="BM119" i="281"/>
  <c r="BM31" i="280"/>
  <c r="BM19" i="280"/>
  <c r="BM21" i="282"/>
  <c r="BM81" i="281"/>
  <c r="BM58" i="281"/>
  <c r="BM79" i="273"/>
  <c r="BN80" i="273" s="1"/>
  <c r="BN58" i="273" s="1"/>
  <c r="BM57" i="273"/>
  <c r="BO136" i="273"/>
  <c r="BO24" i="273"/>
  <c r="BO25" i="273" s="1"/>
  <c r="BO108" i="273" s="1"/>
  <c r="BO109" i="273" s="1"/>
  <c r="BO14" i="282" s="1"/>
  <c r="BO15" i="282" s="1"/>
  <c r="BN19" i="286"/>
  <c r="BN2" i="275"/>
  <c r="BN2" i="265"/>
  <c r="BN2" i="286"/>
  <c r="BN2" i="280"/>
  <c r="BN2" i="282"/>
  <c r="BN137" i="273"/>
  <c r="BN138" i="273" s="1"/>
  <c r="BN90" i="273"/>
  <c r="BN91" i="273" s="1"/>
  <c r="BN112" i="273" s="1"/>
  <c r="BO113" i="273" s="1"/>
  <c r="BO59" i="273" s="1"/>
  <c r="BN2" i="281"/>
  <c r="BN96" i="273"/>
  <c r="BN97" i="273" s="1"/>
  <c r="BN75" i="273"/>
  <c r="BN76" i="273" s="1"/>
  <c r="BN32" i="273"/>
  <c r="BN33" i="273" s="1"/>
  <c r="BN2" i="273"/>
  <c r="BJ66" i="273"/>
  <c r="BJ67" i="273" s="1"/>
  <c r="BK60" i="273"/>
  <c r="AB30" i="265"/>
  <c r="AB33" i="265" s="1"/>
  <c r="AB37" i="265" s="1"/>
  <c r="AB42" i="265" s="1"/>
  <c r="AB47" i="265" s="1"/>
  <c r="AB50" i="265" s="1"/>
  <c r="AB62" i="281"/>
  <c r="AB63" i="281" s="1"/>
  <c r="BK26" i="282"/>
  <c r="BJ30" i="281"/>
  <c r="BJ36" i="281" s="1"/>
  <c r="BJ38" i="281" s="1"/>
  <c r="Y33" i="280"/>
  <c r="AM21" i="280" l="1"/>
  <c r="X52" i="265"/>
  <c r="X53" i="265" s="1"/>
  <c r="AM11" i="280"/>
  <c r="AM13" i="280" s="1"/>
  <c r="AM15" i="286" s="1"/>
  <c r="BO25" i="282"/>
  <c r="BO16" i="282"/>
  <c r="BO13" i="265" s="1"/>
  <c r="BK30" i="281"/>
  <c r="BK36" i="281" s="1"/>
  <c r="BK38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2" i="280"/>
  <c r="BN31" i="280"/>
  <c r="BN19" i="280"/>
  <c r="BN21" i="282"/>
  <c r="BN119" i="281"/>
  <c r="BN81" i="281"/>
  <c r="BN58" i="281"/>
  <c r="BN57" i="273"/>
  <c r="BN79" i="273"/>
  <c r="BO80" i="273" s="1"/>
  <c r="BO58" i="273" s="1"/>
  <c r="AB64" i="265"/>
  <c r="AC60" i="281"/>
  <c r="Y52" i="280"/>
  <c r="Y54" i="280" s="1"/>
  <c r="Y62" i="280" s="1"/>
  <c r="BJ9" i="265"/>
  <c r="BJ11" i="265" s="1"/>
  <c r="BJ14" i="265" s="1"/>
  <c r="BJ19" i="265" s="1"/>
  <c r="BJ22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AB58" i="280"/>
  <c r="AB45" i="280"/>
  <c r="BJ3" i="275"/>
  <c r="BJ3" i="265"/>
  <c r="BJ3" i="286"/>
  <c r="BJ3" i="280"/>
  <c r="BJ3" i="282"/>
  <c r="BJ50" i="273"/>
  <c r="BJ3" i="281"/>
  <c r="BJ3" i="273"/>
  <c r="BN46" i="281"/>
  <c r="BN106" i="281"/>
  <c r="BN72" i="281"/>
  <c r="Y57" i="280"/>
  <c r="Y59" i="280" s="1"/>
  <c r="Y63" i="280" s="1"/>
  <c r="BK9" i="265"/>
  <c r="BK11" i="265" s="1"/>
  <c r="BK14" i="265" s="1"/>
  <c r="BK19" i="265" s="1"/>
  <c r="BK22" i="265" s="1"/>
  <c r="BK45" i="281"/>
  <c r="BK47" i="281" s="1"/>
  <c r="BK51" i="281" s="1"/>
  <c r="BK84" i="281"/>
  <c r="BK71" i="281"/>
  <c r="BK73" i="281" s="1"/>
  <c r="BK77" i="281" s="1"/>
  <c r="BK61" i="281"/>
  <c r="BK50" i="281"/>
  <c r="BP136" i="273"/>
  <c r="BP24" i="273"/>
  <c r="BP25" i="273" s="1"/>
  <c r="BP108" i="273" s="1"/>
  <c r="BP109" i="273" s="1"/>
  <c r="BP14" i="282" s="1"/>
  <c r="BP15" i="282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AD112" i="281"/>
  <c r="AD113" i="281" s="1"/>
  <c r="BL21" i="281"/>
  <c r="BL23" i="281" s="1"/>
  <c r="BL29" i="281" s="1"/>
  <c r="BM126" i="273"/>
  <c r="BK66" i="273"/>
  <c r="BK67" i="273" s="1"/>
  <c r="BL60" i="273"/>
  <c r="BN130" i="273"/>
  <c r="BN38" i="273"/>
  <c r="BO39" i="273" s="1"/>
  <c r="BO41" i="273" s="1"/>
  <c r="BN96" i="281"/>
  <c r="BN97" i="281" s="1"/>
  <c r="BN37" i="281"/>
  <c r="BN131" i="273"/>
  <c r="BN120" i="273"/>
  <c r="BN22" i="281"/>
  <c r="BN13" i="281"/>
  <c r="BN125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112" i="273" s="1"/>
  <c r="BP113" i="273" s="1"/>
  <c r="BP59" i="273" s="1"/>
  <c r="BO75" i="273"/>
  <c r="BO32" i="273"/>
  <c r="BO33" i="273" s="1"/>
  <c r="BO137" i="273"/>
  <c r="BO138" i="273" s="1"/>
  <c r="BO2" i="273"/>
  <c r="X83" i="265"/>
  <c r="X82" i="265"/>
  <c r="BL124" i="273"/>
  <c r="BM121" i="273"/>
  <c r="BL12" i="281"/>
  <c r="BL14" i="281" s="1"/>
  <c r="BL28" i="281" s="1"/>
  <c r="BL30" i="281" s="1"/>
  <c r="BL36" i="281" s="1"/>
  <c r="BL38" i="281" s="1"/>
  <c r="BM132" i="273"/>
  <c r="BR5" i="275"/>
  <c r="BR5" i="265"/>
  <c r="BR5" i="286"/>
  <c r="BR5" i="280"/>
  <c r="BR5" i="282"/>
  <c r="BR5" i="281"/>
  <c r="BR13" i="273"/>
  <c r="BR14" i="273" s="1"/>
  <c r="BR5" i="273"/>
  <c r="BS10" i="273"/>
  <c r="AM14" i="280" l="1"/>
  <c r="AM49" i="265" s="1"/>
  <c r="AM23" i="280"/>
  <c r="AM24" i="280" s="1"/>
  <c r="AN21" i="280" s="1"/>
  <c r="BP25" i="282"/>
  <c r="BP16" i="282"/>
  <c r="BP13" i="265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S13" i="273"/>
  <c r="BS14" i="273" s="1"/>
  <c r="BS5" i="273"/>
  <c r="BO130" i="273"/>
  <c r="BO38" i="273"/>
  <c r="BP39" i="273" s="1"/>
  <c r="BP41" i="273" s="1"/>
  <c r="BO52" i="273"/>
  <c r="BO42" i="273"/>
  <c r="BL66" i="273"/>
  <c r="BL67" i="273" s="1"/>
  <c r="BM60" i="273"/>
  <c r="BN126" i="273"/>
  <c r="BM21" i="281"/>
  <c r="BM23" i="281" s="1"/>
  <c r="BM29" i="281" s="1"/>
  <c r="BN4" i="275"/>
  <c r="BN4" i="265"/>
  <c r="BN4" i="286"/>
  <c r="BN4" i="280"/>
  <c r="BN4" i="282"/>
  <c r="BN4" i="281"/>
  <c r="BN4" i="273"/>
  <c r="BQ136" i="273"/>
  <c r="BQ24" i="273"/>
  <c r="BQ25" i="273" s="1"/>
  <c r="BQ108" i="273" s="1"/>
  <c r="BQ109" i="273" s="1"/>
  <c r="BQ14" i="282" s="1"/>
  <c r="BQ15" i="282" s="1"/>
  <c r="BP19" i="286"/>
  <c r="BP2" i="275"/>
  <c r="BP2" i="265"/>
  <c r="BP2" i="286"/>
  <c r="BP2" i="280"/>
  <c r="BP2" i="282"/>
  <c r="BP137" i="273"/>
  <c r="BP138" i="273" s="1"/>
  <c r="BP2" i="281"/>
  <c r="BP96" i="273"/>
  <c r="BP97" i="273" s="1"/>
  <c r="BP90" i="273"/>
  <c r="BP91" i="273" s="1"/>
  <c r="BP112" i="273" s="1"/>
  <c r="BQ113" i="273" s="1"/>
  <c r="BQ59" i="273" s="1"/>
  <c r="BP75" i="273"/>
  <c r="BP32" i="273"/>
  <c r="BP33" i="273" s="1"/>
  <c r="BP2" i="273"/>
  <c r="BJ53" i="280"/>
  <c r="BJ34" i="280"/>
  <c r="Y64" i="280"/>
  <c r="BR13" i="286"/>
  <c r="BR37" i="273"/>
  <c r="BR56" i="273"/>
  <c r="BR47" i="273"/>
  <c r="BR48" i="273" s="1"/>
  <c r="BR51" i="273" s="1"/>
  <c r="BR19" i="273"/>
  <c r="BR20" i="273" s="1"/>
  <c r="BN132" i="273"/>
  <c r="BM12" i="281"/>
  <c r="BM14" i="281" s="1"/>
  <c r="BM28" i="281" s="1"/>
  <c r="BM30" i="281" s="1"/>
  <c r="BM36" i="281" s="1"/>
  <c r="BM38" i="281" s="1"/>
  <c r="BN121" i="273"/>
  <c r="BM124" i="273"/>
  <c r="BL9" i="265"/>
  <c r="BL11" i="265" s="1"/>
  <c r="BL14" i="265" s="1"/>
  <c r="BL19" i="265" s="1"/>
  <c r="BL22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O96" i="281"/>
  <c r="BO97" i="281" s="1"/>
  <c r="BO22" i="281"/>
  <c r="BO13" i="281"/>
  <c r="BO125" i="273"/>
  <c r="BO37" i="281"/>
  <c r="BO131" i="273"/>
  <c r="BO120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K53" i="280"/>
  <c r="BK34" i="280"/>
  <c r="BO76" i="273"/>
  <c r="BL59" i="265"/>
  <c r="BL60" i="265" s="1"/>
  <c r="BM23" i="282"/>
  <c r="BM26" i="282" s="1"/>
  <c r="AC52" i="281"/>
  <c r="AC53" i="281" s="1"/>
  <c r="AM73" i="265" l="1"/>
  <c r="AN11" i="280"/>
  <c r="AN13" i="280" s="1"/>
  <c r="AN15" i="286" s="1"/>
  <c r="BQ25" i="282"/>
  <c r="BQ16" i="282"/>
  <c r="BQ13" i="265" s="1"/>
  <c r="BJ76" i="28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1" i="280"/>
  <c r="BO19" i="280"/>
  <c r="BO21" i="282"/>
  <c r="BO42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2" i="280"/>
  <c r="BP31" i="280"/>
  <c r="BP19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19" i="265" s="1"/>
  <c r="BM22" i="265" s="1"/>
  <c r="BM45" i="281"/>
  <c r="BM47" i="281" s="1"/>
  <c r="BM51" i="281" s="1"/>
  <c r="BM84" i="281"/>
  <c r="BM71" i="281"/>
  <c r="BM73" i="281" s="1"/>
  <c r="BM77" i="281" s="1"/>
  <c r="BM61" i="281"/>
  <c r="BM50" i="281"/>
  <c r="BR136" i="273"/>
  <c r="BR24" i="273"/>
  <c r="BR25" i="273" s="1"/>
  <c r="BR108" i="273" s="1"/>
  <c r="BR109" i="273" s="1"/>
  <c r="BR14" i="282" s="1"/>
  <c r="BR15" i="282" s="1"/>
  <c r="BP130" i="273"/>
  <c r="BP38" i="273"/>
  <c r="BQ39" i="273" s="1"/>
  <c r="BQ41" i="273" s="1"/>
  <c r="BM66" i="273"/>
  <c r="BM67" i="273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L34" i="280"/>
  <c r="BL53" i="280"/>
  <c r="BN124" i="273"/>
  <c r="BO121" i="273"/>
  <c r="BN12" i="281"/>
  <c r="BN14" i="281" s="1"/>
  <c r="BN28" i="281" s="1"/>
  <c r="BO132" i="273"/>
  <c r="Y65" i="280"/>
  <c r="Y14" i="286"/>
  <c r="Y16" i="286" s="1"/>
  <c r="Y18" i="286" s="1"/>
  <c r="Y46" i="280"/>
  <c r="Y47" i="280" s="1"/>
  <c r="Y35" i="280"/>
  <c r="Y36" i="280" s="1"/>
  <c r="BP96" i="281"/>
  <c r="BP97" i="281" s="1"/>
  <c r="BP37" i="281"/>
  <c r="BP131" i="273"/>
  <c r="BP120" i="273"/>
  <c r="BP13" i="281"/>
  <c r="BP125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12" i="273" s="1"/>
  <c r="BR113" i="273" s="1"/>
  <c r="BR59" i="273" s="1"/>
  <c r="BQ137" i="273"/>
  <c r="BQ138" i="273" s="1"/>
  <c r="BQ75" i="273"/>
  <c r="BQ32" i="273"/>
  <c r="BQ33" i="273" s="1"/>
  <c r="BQ2" i="273"/>
  <c r="BN21" i="281"/>
  <c r="BN23" i="281" s="1"/>
  <c r="BN29" i="281" s="1"/>
  <c r="BO126" i="273"/>
  <c r="BL3" i="275"/>
  <c r="BL3" i="265"/>
  <c r="BL3" i="286"/>
  <c r="BL3" i="280"/>
  <c r="BL3" i="282"/>
  <c r="BL3" i="281"/>
  <c r="BL50" i="273"/>
  <c r="BL3" i="273"/>
  <c r="BP52" i="273"/>
  <c r="BP42" i="273"/>
  <c r="BT5" i="275"/>
  <c r="BT5" i="265"/>
  <c r="BT5" i="286"/>
  <c r="BT5" i="280"/>
  <c r="BT5" i="282"/>
  <c r="BT5" i="281"/>
  <c r="BT13" i="273"/>
  <c r="BT14" i="273" s="1"/>
  <c r="BT5" i="273"/>
  <c r="BU10" i="273"/>
  <c r="AN14" i="280" l="1"/>
  <c r="AN49" i="265" s="1"/>
  <c r="AN23" i="280"/>
  <c r="AN24" i="280" s="1"/>
  <c r="AO21" i="280" s="1"/>
  <c r="AN73" i="265"/>
  <c r="BR25" i="282"/>
  <c r="BR16" i="282"/>
  <c r="BR13" i="265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26" i="273"/>
  <c r="BU5" i="275"/>
  <c r="BU5" i="265"/>
  <c r="BU5" i="286"/>
  <c r="BU5" i="280"/>
  <c r="BU5" i="282"/>
  <c r="BU5" i="281"/>
  <c r="BV10" i="273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30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25" i="273"/>
  <c r="BQ120" i="273"/>
  <c r="BQ37" i="281"/>
  <c r="BQ131" i="273"/>
  <c r="BQ76" i="273"/>
  <c r="Y63" i="265"/>
  <c r="Y65" i="265" s="1"/>
  <c r="Y67" i="265" s="1"/>
  <c r="Y80" i="265" s="1"/>
  <c r="Z44" i="280"/>
  <c r="Y52" i="265"/>
  <c r="Y53" i="265" s="1"/>
  <c r="Y24" i="265"/>
  <c r="Y25" i="265" s="1"/>
  <c r="BP132" i="273"/>
  <c r="BO12" i="281"/>
  <c r="BO14" i="281" s="1"/>
  <c r="BO28" i="281" s="1"/>
  <c r="BO30" i="281" s="1"/>
  <c r="BO36" i="281" s="1"/>
  <c r="BO38" i="281" s="1"/>
  <c r="BP121" i="273"/>
  <c r="BO124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37" i="273"/>
  <c r="BR138" i="273" s="1"/>
  <c r="BR90" i="273"/>
  <c r="BR91" i="273" s="1"/>
  <c r="BR112" i="273" s="1"/>
  <c r="BS113" i="273" s="1"/>
  <c r="BS59" i="273" s="1"/>
  <c r="BR2" i="281"/>
  <c r="BR96" i="273"/>
  <c r="BR97" i="273" s="1"/>
  <c r="BR75" i="273"/>
  <c r="BR76" i="273" s="1"/>
  <c r="BR32" i="273"/>
  <c r="BR33" i="273" s="1"/>
  <c r="BR2" i="273"/>
  <c r="BN59" i="265"/>
  <c r="BN60" i="265" s="1"/>
  <c r="BO23" i="282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33" i="280"/>
  <c r="BN30" i="281"/>
  <c r="BN36" i="281" s="1"/>
  <c r="BN38" i="281" s="1"/>
  <c r="BS136" i="273"/>
  <c r="BS24" i="273"/>
  <c r="BS25" i="273" s="1"/>
  <c r="BS108" i="273" s="1"/>
  <c r="BS109" i="273" s="1"/>
  <c r="BS14" i="282" s="1"/>
  <c r="BS15" i="282" s="1"/>
  <c r="BN66" i="273"/>
  <c r="BN67" i="273" s="1"/>
  <c r="BO60" i="273"/>
  <c r="BQ52" i="273"/>
  <c r="BQ42" i="273"/>
  <c r="BM53" i="280"/>
  <c r="BM34" i="280"/>
  <c r="AE112" i="281"/>
  <c r="AE113" i="281" s="1"/>
  <c r="BO26" i="282"/>
  <c r="AC58" i="280"/>
  <c r="AC45" i="280"/>
  <c r="AO11" i="280" l="1"/>
  <c r="AO13" i="280" s="1"/>
  <c r="AO15" i="286" s="1"/>
  <c r="BS25" i="282"/>
  <c r="BS16" i="282"/>
  <c r="BS13" i="265" s="1"/>
  <c r="BR15" i="275"/>
  <c r="BR12" i="286"/>
  <c r="BR42" i="280"/>
  <c r="BR31" i="280"/>
  <c r="BR19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P60" i="273"/>
  <c r="BN9" i="265"/>
  <c r="BN11" i="265" s="1"/>
  <c r="BN14" i="265" s="1"/>
  <c r="BN19" i="265" s="1"/>
  <c r="BN22" i="265" s="1"/>
  <c r="BN84" i="281"/>
  <c r="BN71" i="281"/>
  <c r="BN73" i="281" s="1"/>
  <c r="BN77" i="281" s="1"/>
  <c r="BN61" i="281"/>
  <c r="BN50" i="281"/>
  <c r="BN45" i="281"/>
  <c r="BN47" i="281" s="1"/>
  <c r="BN51" i="281" s="1"/>
  <c r="BR130" i="273"/>
  <c r="BR38" i="273"/>
  <c r="BS39" i="273" s="1"/>
  <c r="BS41" i="273" s="1"/>
  <c r="BR96" i="281"/>
  <c r="BR97" i="281" s="1"/>
  <c r="BR37" i="281"/>
  <c r="BR131" i="273"/>
  <c r="BR120" i="273"/>
  <c r="BR22" i="281"/>
  <c r="BR13" i="281"/>
  <c r="BR125" i="273"/>
  <c r="BP124" i="273"/>
  <c r="BQ121" i="273"/>
  <c r="BP12" i="281"/>
  <c r="BP14" i="281" s="1"/>
  <c r="BP28" i="281" s="1"/>
  <c r="BQ132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T136" i="273"/>
  <c r="BT24" i="273"/>
  <c r="BT25" i="273" s="1"/>
  <c r="BT108" i="273" s="1"/>
  <c r="BT109" i="273" s="1"/>
  <c r="BT14" i="282" s="1"/>
  <c r="BT15" i="282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112" i="273" s="1"/>
  <c r="BT113" i="273" s="1"/>
  <c r="BT59" i="273" s="1"/>
  <c r="BS75" i="273"/>
  <c r="BS32" i="273"/>
  <c r="BS33" i="273" s="1"/>
  <c r="BS137" i="273"/>
  <c r="BS138" i="273" s="1"/>
  <c r="BS2" i="273"/>
  <c r="Z52" i="280"/>
  <c r="Z54" i="280" s="1"/>
  <c r="Z62" i="280" s="1"/>
  <c r="AD52" i="281"/>
  <c r="AD53" i="281" s="1"/>
  <c r="BS76" i="273"/>
  <c r="BR46" i="281"/>
  <c r="BR106" i="281"/>
  <c r="BR72" i="281"/>
  <c r="BO9" i="265"/>
  <c r="BO11" i="265" s="1"/>
  <c r="BO14" i="265" s="1"/>
  <c r="BO19" i="265" s="1"/>
  <c r="BO22" i="265" s="1"/>
  <c r="BO45" i="281"/>
  <c r="BO47" i="281" s="1"/>
  <c r="BO51" i="281" s="1"/>
  <c r="BO84" i="281"/>
  <c r="BO71" i="281"/>
  <c r="BO73" i="281" s="1"/>
  <c r="BO77" i="281" s="1"/>
  <c r="BO61" i="281"/>
  <c r="BO50" i="281"/>
  <c r="Z57" i="280"/>
  <c r="Z59" i="280" s="1"/>
  <c r="Z63" i="280" s="1"/>
  <c r="BQ15" i="275"/>
  <c r="BQ20" i="275" s="1"/>
  <c r="BR17" i="275" s="1"/>
  <c r="BQ12" i="286"/>
  <c r="BQ42" i="280"/>
  <c r="BQ119" i="281"/>
  <c r="BQ31" i="280"/>
  <c r="BQ19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P21" i="281"/>
  <c r="BP23" i="281" s="1"/>
  <c r="BP29" i="281" s="1"/>
  <c r="BQ126" i="273"/>
  <c r="AO14" i="280" l="1"/>
  <c r="AO49" i="265" s="1"/>
  <c r="AO23" i="280"/>
  <c r="AO24" i="280" s="1"/>
  <c r="AP21" i="280" s="1"/>
  <c r="BT25" i="282"/>
  <c r="BT16" i="282"/>
  <c r="BT13" i="265" s="1"/>
  <c r="BV13" i="286"/>
  <c r="BV37" i="273"/>
  <c r="BV56" i="273"/>
  <c r="BV47" i="273"/>
  <c r="BV48" i="273" s="1"/>
  <c r="BV51" i="273" s="1"/>
  <c r="BV19" i="273"/>
  <c r="BV20" i="273" s="1"/>
  <c r="Z64" i="280"/>
  <c r="BS106" i="281"/>
  <c r="BS72" i="281"/>
  <c r="BS46" i="281"/>
  <c r="BS96" i="281"/>
  <c r="BS97" i="281" s="1"/>
  <c r="BS22" i="281"/>
  <c r="BS13" i="281"/>
  <c r="BS125" i="273"/>
  <c r="BS37" i="281"/>
  <c r="BS131" i="273"/>
  <c r="BS120" i="273"/>
  <c r="BU136" i="273"/>
  <c r="BU24" i="273"/>
  <c r="BU25" i="273" s="1"/>
  <c r="BU108" i="273" s="1"/>
  <c r="BU109" i="273" s="1"/>
  <c r="BU14" i="282" s="1"/>
  <c r="BU15" i="282" s="1"/>
  <c r="BT19" i="286"/>
  <c r="BT2" i="275"/>
  <c r="BT2" i="265"/>
  <c r="BT2" i="286"/>
  <c r="BT2" i="280"/>
  <c r="BT2" i="282"/>
  <c r="BT137" i="273"/>
  <c r="BT138" i="273" s="1"/>
  <c r="BT2" i="281"/>
  <c r="BT96" i="273"/>
  <c r="BT97" i="273" s="1"/>
  <c r="BT90" i="273"/>
  <c r="BT91" i="273" s="1"/>
  <c r="BT112" i="273" s="1"/>
  <c r="BU113" i="273" s="1"/>
  <c r="BU59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P66" i="273"/>
  <c r="BP67" i="273" s="1"/>
  <c r="BQ60" i="273"/>
  <c r="AE69" i="265"/>
  <c r="AF121" i="281"/>
  <c r="BR126" i="273"/>
  <c r="BQ21" i="281"/>
  <c r="BQ23" i="281" s="1"/>
  <c r="BQ29" i="281" s="1"/>
  <c r="BW5" i="275"/>
  <c r="BW5" i="265"/>
  <c r="BW5" i="286"/>
  <c r="BW5" i="280"/>
  <c r="BW5" i="282"/>
  <c r="BW5" i="281"/>
  <c r="BX10" i="273"/>
  <c r="BW13" i="273"/>
  <c r="BW14" i="273" s="1"/>
  <c r="BW5" i="273"/>
  <c r="BO53" i="280"/>
  <c r="BO34" i="280"/>
  <c r="BS15" i="275"/>
  <c r="BS12" i="286"/>
  <c r="BS31" i="280"/>
  <c r="BS19" i="280"/>
  <c r="BS21" i="282"/>
  <c r="BS42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30" i="273"/>
  <c r="BS38" i="273"/>
  <c r="BT39" i="273" s="1"/>
  <c r="BT41" i="273" s="1"/>
  <c r="BR132" i="273"/>
  <c r="BQ12" i="281"/>
  <c r="BQ14" i="281" s="1"/>
  <c r="BQ28" i="281" s="1"/>
  <c r="BQ30" i="281" s="1"/>
  <c r="BQ36" i="281" s="1"/>
  <c r="BQ38" i="281" s="1"/>
  <c r="BR121" i="273"/>
  <c r="BQ124" i="273"/>
  <c r="BR122" i="281"/>
  <c r="BR105" i="281"/>
  <c r="BR107" i="281" s="1"/>
  <c r="BR111" i="281" s="1"/>
  <c r="BR98" i="281"/>
  <c r="BR10" i="265" s="1"/>
  <c r="BR110" i="281"/>
  <c r="BN53" i="280"/>
  <c r="BN34" i="280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AO73" i="265" l="1"/>
  <c r="AP11" i="280"/>
  <c r="AP13" i="280" s="1"/>
  <c r="AP15" i="286" s="1"/>
  <c r="BU25" i="282"/>
  <c r="BU16" i="282"/>
  <c r="BU13" i="265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19" i="265" s="1"/>
  <c r="BQ22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R21" i="281"/>
  <c r="BR23" i="281" s="1"/>
  <c r="BR29" i="281" s="1"/>
  <c r="BS126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19" i="265" s="1"/>
  <c r="BP22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31" i="273"/>
  <c r="BT120" i="273"/>
  <c r="BT13" i="281"/>
  <c r="BT125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12" i="273" s="1"/>
  <c r="BV113" i="273" s="1"/>
  <c r="BV59" i="273" s="1"/>
  <c r="BU137" i="273"/>
  <c r="BU138" i="273" s="1"/>
  <c r="BU75" i="273"/>
  <c r="BU76" i="273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24" i="273"/>
  <c r="BS121" i="273"/>
  <c r="BR12" i="281"/>
  <c r="BR14" i="281" s="1"/>
  <c r="BR28" i="281" s="1"/>
  <c r="BS132" i="273"/>
  <c r="AD58" i="280"/>
  <c r="AD45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R60" i="273"/>
  <c r="BS4" i="275"/>
  <c r="BS4" i="265"/>
  <c r="BS4" i="286"/>
  <c r="BS4" i="280"/>
  <c r="BS4" i="282"/>
  <c r="BS4" i="281"/>
  <c r="BS4" i="273"/>
  <c r="BT130" i="273"/>
  <c r="BT38" i="273"/>
  <c r="BU39" i="273" s="1"/>
  <c r="BU41" i="273" s="1"/>
  <c r="BT76" i="273"/>
  <c r="Z14" i="286"/>
  <c r="Z16" i="286" s="1"/>
  <c r="Z18" i="286" s="1"/>
  <c r="Z65" i="280"/>
  <c r="Z46" i="280"/>
  <c r="Z47" i="280" s="1"/>
  <c r="Z35" i="280"/>
  <c r="Z36" i="280" s="1"/>
  <c r="BV136" i="273"/>
  <c r="BV24" i="273"/>
  <c r="BV25" i="273" s="1"/>
  <c r="BV108" i="273" s="1"/>
  <c r="BV109" i="273" s="1"/>
  <c r="BV14" i="282" s="1"/>
  <c r="BV15" i="282" s="1"/>
  <c r="AP14" i="280" l="1"/>
  <c r="AP49" i="265" s="1"/>
  <c r="AP23" i="280"/>
  <c r="AP24" i="280" s="1"/>
  <c r="AQ21" i="280" s="1"/>
  <c r="AP73" i="265"/>
  <c r="BV25" i="282"/>
  <c r="BV16" i="282"/>
  <c r="BV13" i="265" s="1"/>
  <c r="BR30" i="281"/>
  <c r="BR36" i="281" s="1"/>
  <c r="BR38" i="281" s="1"/>
  <c r="BU15" i="275"/>
  <c r="BU12" i="286"/>
  <c r="BU42" i="280"/>
  <c r="BU119" i="281"/>
  <c r="BU31" i="280"/>
  <c r="BU19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37" i="273"/>
  <c r="BV138" i="273" s="1"/>
  <c r="BV90" i="273"/>
  <c r="BV91" i="273" s="1"/>
  <c r="BV112" i="273" s="1"/>
  <c r="BW113" i="273" s="1"/>
  <c r="BW59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33" i="280"/>
  <c r="Z24" i="265"/>
  <c r="Z25" i="265" s="1"/>
  <c r="Z52" i="265"/>
  <c r="Z53" i="265" s="1"/>
  <c r="BT15" i="275"/>
  <c r="BT20" i="275" s="1"/>
  <c r="BU17" i="275" s="1"/>
  <c r="BT12" i="286"/>
  <c r="BT42" i="280"/>
  <c r="BT31" i="280"/>
  <c r="BT19" i="280"/>
  <c r="BT21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44" i="280"/>
  <c r="BR66" i="273"/>
  <c r="BR67" i="273" s="1"/>
  <c r="BS60" i="273"/>
  <c r="BW136" i="273"/>
  <c r="BW24" i="273"/>
  <c r="BW25" i="273" s="1"/>
  <c r="BW108" i="273" s="1"/>
  <c r="BW109" i="273" s="1"/>
  <c r="BW14" i="282" s="1"/>
  <c r="BW15" i="282" s="1"/>
  <c r="BT132" i="273"/>
  <c r="BS12" i="281"/>
  <c r="BS14" i="281" s="1"/>
  <c r="BS28" i="281" s="1"/>
  <c r="BT121" i="273"/>
  <c r="BS124" i="273"/>
  <c r="BU130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25" i="273"/>
  <c r="BU120" i="273"/>
  <c r="BU37" i="281"/>
  <c r="BU131" i="273"/>
  <c r="BP34" i="280"/>
  <c r="BP53" i="280"/>
  <c r="BS21" i="281"/>
  <c r="BS23" i="281" s="1"/>
  <c r="BS29" i="281" s="1"/>
  <c r="BT126" i="273"/>
  <c r="BY5" i="275"/>
  <c r="BY5" i="265"/>
  <c r="BY5" i="286"/>
  <c r="BY5" i="280"/>
  <c r="BY5" i="282"/>
  <c r="BY5" i="281"/>
  <c r="BZ10" i="273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R9" i="265"/>
  <c r="BR11" i="265" s="1"/>
  <c r="BR14" i="265" s="1"/>
  <c r="BR19" i="265" s="1"/>
  <c r="BR22" i="265" s="1"/>
  <c r="BR84" i="281"/>
  <c r="BR71" i="281"/>
  <c r="BR73" i="281" s="1"/>
  <c r="BR77" i="281" s="1"/>
  <c r="BR61" i="281"/>
  <c r="BR50" i="281"/>
  <c r="BR45" i="281"/>
  <c r="BR47" i="281" s="1"/>
  <c r="BR51" i="281" s="1"/>
  <c r="BV76" i="273"/>
  <c r="BT122" i="281"/>
  <c r="BT105" i="281"/>
  <c r="BT107" i="281" s="1"/>
  <c r="BT111" i="281" s="1"/>
  <c r="BT98" i="281"/>
  <c r="BT10" i="265" s="1"/>
  <c r="BT110" i="281"/>
  <c r="BQ53" i="280"/>
  <c r="BQ34" i="280"/>
  <c r="AQ11" i="280" l="1"/>
  <c r="AQ13" i="280" s="1"/>
  <c r="AQ15" i="286" s="1"/>
  <c r="BW25" i="282"/>
  <c r="BW16" i="282"/>
  <c r="BW13" i="265" s="1"/>
  <c r="BR53" i="280"/>
  <c r="BR34" i="280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X136" i="273"/>
  <c r="BX24" i="273"/>
  <c r="BX25" i="273" s="1"/>
  <c r="BX108" i="273" s="1"/>
  <c r="BX109" i="273" s="1"/>
  <c r="BX14" i="282" s="1"/>
  <c r="BX15" i="282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26" i="273"/>
  <c r="BU110" i="281"/>
  <c r="BU105" i="281"/>
  <c r="BU107" i="281" s="1"/>
  <c r="BU111" i="281" s="1"/>
  <c r="BU98" i="281"/>
  <c r="BU10" i="265" s="1"/>
  <c r="BU122" i="281"/>
  <c r="BV52" i="273"/>
  <c r="BV42" i="273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BT26" i="282"/>
  <c r="AA52" i="280"/>
  <c r="AA54" i="280" s="1"/>
  <c r="AA62" i="280" s="1"/>
  <c r="BV46" i="281"/>
  <c r="BV106" i="281"/>
  <c r="BV72" i="281"/>
  <c r="BV15" i="275"/>
  <c r="BV12" i="286"/>
  <c r="BV42" i="280"/>
  <c r="BV31" i="280"/>
  <c r="BV19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BT124" i="273"/>
  <c r="BU121" i="273"/>
  <c r="BT12" i="281"/>
  <c r="BT14" i="281" s="1"/>
  <c r="BT28" i="281" s="1"/>
  <c r="BT30" i="281" s="1"/>
  <c r="BT36" i="281" s="1"/>
  <c r="BT38" i="281" s="1"/>
  <c r="BU132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112" i="273" s="1"/>
  <c r="BX113" i="273" s="1"/>
  <c r="BX59" i="273" s="1"/>
  <c r="BW75" i="273"/>
  <c r="BW32" i="273"/>
  <c r="BW33" i="273" s="1"/>
  <c r="BW137" i="273"/>
  <c r="BW138" i="273" s="1"/>
  <c r="BW2" i="273"/>
  <c r="BS66" i="273"/>
  <c r="BS67" i="273" s="1"/>
  <c r="BT60" i="273"/>
  <c r="AA57" i="280"/>
  <c r="AA59" i="280" s="1"/>
  <c r="AA63" i="280" s="1"/>
  <c r="BV130" i="273"/>
  <c r="BV38" i="273"/>
  <c r="BW39" i="273" s="1"/>
  <c r="BW41" i="273" s="1"/>
  <c r="BV96" i="281"/>
  <c r="BV97" i="281" s="1"/>
  <c r="BV37" i="281"/>
  <c r="BV131" i="273"/>
  <c r="BV120" i="273"/>
  <c r="BV22" i="281"/>
  <c r="BV13" i="281"/>
  <c r="BV125" i="273"/>
  <c r="BP76" i="281"/>
  <c r="BP78" i="281" s="1"/>
  <c r="BP85" i="281" s="1"/>
  <c r="BP86" i="281" s="1"/>
  <c r="BQ83" i="281" s="1"/>
  <c r="BU20" i="275"/>
  <c r="BV17" i="275" s="1"/>
  <c r="AQ14" i="280" l="1"/>
  <c r="AQ49" i="265" s="1"/>
  <c r="AQ23" i="280"/>
  <c r="AQ24" i="280" s="1"/>
  <c r="AR21" i="280" s="1"/>
  <c r="AQ73" i="265"/>
  <c r="BX25" i="282"/>
  <c r="BX16" i="282"/>
  <c r="BX13" i="265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25" i="273"/>
  <c r="BW37" i="281"/>
  <c r="BW131" i="273"/>
  <c r="BW120" i="273"/>
  <c r="BV132" i="273"/>
  <c r="BU12" i="281"/>
  <c r="BU14" i="281" s="1"/>
  <c r="BU28" i="281" s="1"/>
  <c r="BV121" i="273"/>
  <c r="BU124" i="273"/>
  <c r="AE45" i="280"/>
  <c r="AE58" i="280"/>
  <c r="BT59" i="265"/>
  <c r="BT60" i="265" s="1"/>
  <c r="BU23" i="282"/>
  <c r="BU26" i="282" s="1"/>
  <c r="BS9" i="265"/>
  <c r="BS11" i="265" s="1"/>
  <c r="BS14" i="265" s="1"/>
  <c r="BS19" i="265" s="1"/>
  <c r="BS22" i="265" s="1"/>
  <c r="BS45" i="281"/>
  <c r="BS47" i="281" s="1"/>
  <c r="BS51" i="281" s="1"/>
  <c r="BS84" i="281"/>
  <c r="BS71" i="281"/>
  <c r="BS73" i="281" s="1"/>
  <c r="BS77" i="281" s="1"/>
  <c r="BS61" i="281"/>
  <c r="BS50" i="281"/>
  <c r="BV126" i="273"/>
  <c r="BU21" i="281"/>
  <c r="BU23" i="281" s="1"/>
  <c r="BU29" i="281" s="1"/>
  <c r="BY136" i="273"/>
  <c r="BY24" i="273"/>
  <c r="BY25" i="273" s="1"/>
  <c r="BY108" i="273" s="1"/>
  <c r="BY109" i="273" s="1"/>
  <c r="BY14" i="282" s="1"/>
  <c r="BY15" i="282" s="1"/>
  <c r="BX19" i="286"/>
  <c r="BX2" i="275"/>
  <c r="BX2" i="265"/>
  <c r="BX2" i="286"/>
  <c r="BX2" i="280"/>
  <c r="BX2" i="282"/>
  <c r="BX137" i="273"/>
  <c r="BX138" i="273" s="1"/>
  <c r="BX2" i="281"/>
  <c r="BX96" i="273"/>
  <c r="BX97" i="273" s="1"/>
  <c r="BX90" i="273"/>
  <c r="BX91" i="273" s="1"/>
  <c r="BX112" i="273" s="1"/>
  <c r="BY113" i="273" s="1"/>
  <c r="BY59" i="273" s="1"/>
  <c r="BX75" i="273"/>
  <c r="BX76" i="273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T66" i="273"/>
  <c r="BT67" i="273" s="1"/>
  <c r="BU60" i="273"/>
  <c r="BW130" i="273"/>
  <c r="BW38" i="273"/>
  <c r="BX39" i="273" s="1"/>
  <c r="BX41" i="273" s="1"/>
  <c r="BT9" i="265"/>
  <c r="BT11" i="265" s="1"/>
  <c r="BT14" i="265" s="1"/>
  <c r="BT19" i="265" s="1"/>
  <c r="BT22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AA64" i="280"/>
  <c r="BV4" i="275"/>
  <c r="BV4" i="265"/>
  <c r="BV4" i="286"/>
  <c r="BV4" i="280"/>
  <c r="BV4" i="282"/>
  <c r="BV4" i="281"/>
  <c r="BV4" i="273"/>
  <c r="AG112" i="281"/>
  <c r="AG113" i="281" s="1"/>
  <c r="AR11" i="280" l="1"/>
  <c r="AR13" i="280" s="1"/>
  <c r="AR15" i="286" s="1"/>
  <c r="BY25" i="282"/>
  <c r="BY16" i="282"/>
  <c r="BY13" i="265" s="1"/>
  <c r="BX15" i="275"/>
  <c r="BX12" i="286"/>
  <c r="BX42" i="280"/>
  <c r="BX31" i="280"/>
  <c r="BX19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/>
  <c r="BS83" i="281" s="1"/>
  <c r="AA65" i="280"/>
  <c r="AA14" i="286"/>
  <c r="AA16" i="286" s="1"/>
  <c r="AA18" i="286" s="1"/>
  <c r="AA46" i="280"/>
  <c r="AA47" i="280" s="1"/>
  <c r="AA35" i="280"/>
  <c r="AA36" i="280" s="1"/>
  <c r="AG123" i="281"/>
  <c r="AG124" i="281" s="1"/>
  <c r="AG114" i="281"/>
  <c r="AG31" i="265" s="1"/>
  <c r="BW15" i="275"/>
  <c r="BW20" i="275" s="1"/>
  <c r="BX17" i="275" s="1"/>
  <c r="BW12" i="286"/>
  <c r="BW31" i="280"/>
  <c r="BW19" i="280"/>
  <c r="BW21" i="282"/>
  <c r="BW42" i="280"/>
  <c r="BW119" i="281"/>
  <c r="BW81" i="281"/>
  <c r="BW58" i="281"/>
  <c r="BW79" i="273"/>
  <c r="BX80" i="273" s="1"/>
  <c r="BX58" i="273" s="1"/>
  <c r="BW57" i="273"/>
  <c r="AF52" i="281"/>
  <c r="AF53" i="281" s="1"/>
  <c r="BZ136" i="273"/>
  <c r="BZ24" i="273"/>
  <c r="BZ25" i="273" s="1"/>
  <c r="BZ108" i="273" s="1"/>
  <c r="BZ109" i="273" s="1"/>
  <c r="BZ14" i="282" s="1"/>
  <c r="BZ15" i="282" s="1"/>
  <c r="CA13" i="286"/>
  <c r="CA56" i="273"/>
  <c r="CA47" i="273"/>
  <c r="CA48" i="273" s="1"/>
  <c r="CA51" i="273" s="1"/>
  <c r="CA37" i="273"/>
  <c r="CA19" i="273"/>
  <c r="CA20" i="273" s="1"/>
  <c r="BX52" i="273"/>
  <c r="BX42" i="273"/>
  <c r="BU66" i="273"/>
  <c r="BU67" i="273" s="1"/>
  <c r="BV60" i="273"/>
  <c r="BW4" i="275"/>
  <c r="BW4" i="265"/>
  <c r="BW4" i="286"/>
  <c r="BW4" i="280"/>
  <c r="BW4" i="282"/>
  <c r="BW4" i="281"/>
  <c r="BW4" i="273"/>
  <c r="BX130" i="273"/>
  <c r="BX38" i="273"/>
  <c r="BY39" i="273" s="1"/>
  <c r="BY41" i="273" s="1"/>
  <c r="BV21" i="281"/>
  <c r="BV23" i="281" s="1"/>
  <c r="BV29" i="281" s="1"/>
  <c r="BW126" i="273"/>
  <c r="BU59" i="265"/>
  <c r="BU60" i="265" s="1"/>
  <c r="BV23" i="282"/>
  <c r="BV26" i="282" s="1"/>
  <c r="BV124" i="273"/>
  <c r="BW121" i="273"/>
  <c r="BV12" i="281"/>
  <c r="BV14" i="281" s="1"/>
  <c r="BV28" i="281" s="1"/>
  <c r="BW132" i="273"/>
  <c r="CB5" i="275"/>
  <c r="CB5" i="265"/>
  <c r="CB5" i="286"/>
  <c r="CB5" i="280"/>
  <c r="CB5" i="282"/>
  <c r="CB5" i="281"/>
  <c r="CB13" i="273"/>
  <c r="CB14" i="273" s="1"/>
  <c r="CB5" i="273"/>
  <c r="CC10" i="273"/>
  <c r="BT34" i="280"/>
  <c r="BT53" i="280"/>
  <c r="BT3" i="275"/>
  <c r="BT3" i="265"/>
  <c r="BT3" i="286"/>
  <c r="BT3" i="280"/>
  <c r="BT3" i="282"/>
  <c r="BT3" i="281"/>
  <c r="BT50" i="273"/>
  <c r="BT3" i="273"/>
  <c r="BX96" i="281"/>
  <c r="BX97" i="281" s="1"/>
  <c r="BX37" i="281"/>
  <c r="BX131" i="273"/>
  <c r="BX120" i="273"/>
  <c r="BX13" i="281"/>
  <c r="BX125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12" i="273" s="1"/>
  <c r="BZ113" i="273" s="1"/>
  <c r="BZ59" i="273" s="1"/>
  <c r="BY137" i="273"/>
  <c r="BY138" i="273" s="1"/>
  <c r="BY75" i="273"/>
  <c r="BY76" i="273" s="1"/>
  <c r="BY32" i="273"/>
  <c r="BY33" i="273" s="1"/>
  <c r="BY2" i="273"/>
  <c r="BS53" i="280"/>
  <c r="BS34" i="280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AR14" i="280" l="1"/>
  <c r="AR49" i="265" s="1"/>
  <c r="AR23" i="280"/>
  <c r="AR24" i="280" s="1"/>
  <c r="AS21" i="280" s="1"/>
  <c r="BZ25" i="282"/>
  <c r="BZ16" i="282"/>
  <c r="BZ13" i="265" s="1"/>
  <c r="BY130" i="273"/>
  <c r="BY38" i="273"/>
  <c r="BZ39" i="273" s="1"/>
  <c r="BZ41" i="273" s="1"/>
  <c r="BY96" i="281"/>
  <c r="BY97" i="281" s="1"/>
  <c r="BY22" i="281"/>
  <c r="BY13" i="281"/>
  <c r="BY125" i="273"/>
  <c r="BY120" i="273"/>
  <c r="BY37" i="281"/>
  <c r="BY131" i="273"/>
  <c r="BU9" i="265"/>
  <c r="BU11" i="265" s="1"/>
  <c r="BU14" i="265" s="1"/>
  <c r="BU19" i="265" s="1"/>
  <c r="BU22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26" i="273"/>
  <c r="BY52" i="273"/>
  <c r="BY42" i="273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AA63" i="265"/>
  <c r="AA65" i="265" s="1"/>
  <c r="AA67" i="265" s="1"/>
  <c r="AA80" i="265" s="1"/>
  <c r="AB44" i="280"/>
  <c r="AA52" i="265"/>
  <c r="AA53" i="265" s="1"/>
  <c r="AA24" i="265"/>
  <c r="AA25" i="265" s="1"/>
  <c r="BY106" i="281"/>
  <c r="BY72" i="281"/>
  <c r="BY46" i="281"/>
  <c r="BY15" i="275"/>
  <c r="BY12" i="286"/>
  <c r="BY42" i="280"/>
  <c r="BY119" i="281"/>
  <c r="BY31" i="280"/>
  <c r="BY19" i="280"/>
  <c r="BY21" i="282"/>
  <c r="BY81" i="281"/>
  <c r="BY58" i="281"/>
  <c r="BY79" i="273"/>
  <c r="BZ80" i="273" s="1"/>
  <c r="BZ58" i="273" s="1"/>
  <c r="BY57" i="273"/>
  <c r="BX132" i="273"/>
  <c r="BW12" i="281"/>
  <c r="BW14" i="281" s="1"/>
  <c r="BW28" i="281" s="1"/>
  <c r="BX121" i="273"/>
  <c r="BW124" i="273"/>
  <c r="BV59" i="265"/>
  <c r="BV60" i="265" s="1"/>
  <c r="BW23" i="282"/>
  <c r="BW26" i="282" s="1"/>
  <c r="BV66" i="273"/>
  <c r="BV67" i="273" s="1"/>
  <c r="BW60" i="273"/>
  <c r="BX4" i="275"/>
  <c r="BX4" i="265"/>
  <c r="BX4" i="286"/>
  <c r="BX4" i="280"/>
  <c r="BX4" i="282"/>
  <c r="BX4" i="281"/>
  <c r="BX4" i="273"/>
  <c r="CA136" i="273"/>
  <c r="CA24" i="273"/>
  <c r="CA25" i="273" s="1"/>
  <c r="CA108" i="273" s="1"/>
  <c r="CA109" i="273" s="1"/>
  <c r="CA14" i="282" s="1"/>
  <c r="CA15" i="282" s="1"/>
  <c r="BZ19" i="286"/>
  <c r="BZ2" i="275"/>
  <c r="BZ2" i="265"/>
  <c r="BZ2" i="286"/>
  <c r="BZ2" i="280"/>
  <c r="BZ2" i="282"/>
  <c r="BZ137" i="273"/>
  <c r="BZ138" i="273" s="1"/>
  <c r="BZ90" i="273"/>
  <c r="BZ91" i="273" s="1"/>
  <c r="BZ112" i="273" s="1"/>
  <c r="CA113" i="273" s="1"/>
  <c r="CA59" i="273" s="1"/>
  <c r="BZ2" i="281"/>
  <c r="BZ96" i="273"/>
  <c r="BZ97" i="273" s="1"/>
  <c r="BZ75" i="273"/>
  <c r="BZ32" i="273"/>
  <c r="BZ33" i="273" s="1"/>
  <c r="BZ2" i="273"/>
  <c r="AG69" i="265"/>
  <c r="AH121" i="281"/>
  <c r="AA74" i="265"/>
  <c r="AA75" i="265" s="1"/>
  <c r="AA81" i="265" s="1"/>
  <c r="AB33" i="280"/>
  <c r="BS76" i="281"/>
  <c r="BS78" i="281" s="1"/>
  <c r="BS85" i="281" s="1"/>
  <c r="BS86" i="281" s="1"/>
  <c r="BT83" i="281" s="1"/>
  <c r="BX20" i="275"/>
  <c r="BY17" i="275" s="1"/>
  <c r="AR73" i="265" l="1"/>
  <c r="AS11" i="280"/>
  <c r="AS13" i="280" s="1"/>
  <c r="AS15" i="286" s="1"/>
  <c r="CA25" i="282"/>
  <c r="CA16" i="282"/>
  <c r="CA13" i="265" s="1"/>
  <c r="BW30" i="281"/>
  <c r="BW36" i="281" s="1"/>
  <c r="BW38" i="281" s="1"/>
  <c r="BT76" i="281"/>
  <c r="BT78" i="281" s="1"/>
  <c r="BT85" i="281" s="1"/>
  <c r="BT86" i="281" s="1"/>
  <c r="BU83" i="281" s="1"/>
  <c r="AB52" i="280"/>
  <c r="AB54" i="280" s="1"/>
  <c r="AB62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112" i="273" s="1"/>
  <c r="CB113" i="273" s="1"/>
  <c r="CB59" i="273" s="1"/>
  <c r="CA75" i="273"/>
  <c r="CA32" i="273"/>
  <c r="CA33" i="273" s="1"/>
  <c r="CA137" i="273"/>
  <c r="CA138" i="273" s="1"/>
  <c r="CA2" i="273"/>
  <c r="BV3" i="275"/>
  <c r="BV3" i="265"/>
  <c r="BV3" i="286"/>
  <c r="BV3" i="280"/>
  <c r="BV3" i="282"/>
  <c r="BV50" i="273"/>
  <c r="BV3" i="281"/>
  <c r="BV3" i="273"/>
  <c r="BX124" i="273"/>
  <c r="BY121" i="273"/>
  <c r="BX12" i="281"/>
  <c r="BX14" i="281" s="1"/>
  <c r="BX28" i="281" s="1"/>
  <c r="BY132" i="273"/>
  <c r="AA82" i="265"/>
  <c r="AA83" i="265"/>
  <c r="AF58" i="280"/>
  <c r="AF45" i="280"/>
  <c r="BY4" i="275"/>
  <c r="BY4" i="265"/>
  <c r="BY4" i="286"/>
  <c r="BY4" i="280"/>
  <c r="BY4" i="282"/>
  <c r="BY4" i="281"/>
  <c r="BY4" i="273"/>
  <c r="BX21" i="281"/>
  <c r="BX23" i="281" s="1"/>
  <c r="BX29" i="281" s="1"/>
  <c r="BY126" i="273"/>
  <c r="BV9" i="265"/>
  <c r="BV11" i="265" s="1"/>
  <c r="BV14" i="265" s="1"/>
  <c r="BV19" i="265" s="1"/>
  <c r="BV22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BZ52" i="273"/>
  <c r="BZ42" i="273"/>
  <c r="BW59" i="265"/>
  <c r="BW60" i="265" s="1"/>
  <c r="BX23" i="282"/>
  <c r="BX26" i="282" s="1"/>
  <c r="BZ130" i="273"/>
  <c r="BZ38" i="273"/>
  <c r="CA39" i="273" s="1"/>
  <c r="CA41" i="273" s="1"/>
  <c r="BZ96" i="281"/>
  <c r="BZ97" i="281" s="1"/>
  <c r="BZ37" i="281"/>
  <c r="BZ131" i="273"/>
  <c r="BZ120" i="273"/>
  <c r="BZ22" i="281"/>
  <c r="BZ13" i="281"/>
  <c r="BZ125" i="273"/>
  <c r="BW66" i="273"/>
  <c r="BW67" i="273" s="1"/>
  <c r="BX60" i="273"/>
  <c r="BW9" i="265"/>
  <c r="BW11" i="265" s="1"/>
  <c r="BW14" i="265" s="1"/>
  <c r="BW19" i="265" s="1"/>
  <c r="BW22" i="265" s="1"/>
  <c r="BW45" i="281"/>
  <c r="BW47" i="281" s="1"/>
  <c r="BW51" i="281" s="1"/>
  <c r="BW84" i="281"/>
  <c r="BW71" i="281"/>
  <c r="BW73" i="281" s="1"/>
  <c r="BW77" i="281" s="1"/>
  <c r="BW61" i="281"/>
  <c r="BW50" i="281"/>
  <c r="BY20" i="275"/>
  <c r="BZ17" i="275" s="1"/>
  <c r="AB57" i="280"/>
  <c r="AB59" i="280" s="1"/>
  <c r="AB63" i="280" s="1"/>
  <c r="AF64" i="265"/>
  <c r="AG60" i="281"/>
  <c r="CB136" i="273"/>
  <c r="CB24" i="273"/>
  <c r="CB25" i="273" s="1"/>
  <c r="CB108" i="273" s="1"/>
  <c r="CB109" i="273" s="1"/>
  <c r="CB14" i="282" s="1"/>
  <c r="CB15" i="282" s="1"/>
  <c r="CC13" i="286"/>
  <c r="CC56" i="273"/>
  <c r="CC47" i="273"/>
  <c r="CC48" i="273" s="1"/>
  <c r="CC51" i="273" s="1"/>
  <c r="CC37" i="273"/>
  <c r="CC19" i="273"/>
  <c r="CC20" i="273" s="1"/>
  <c r="BZ76" i="273"/>
  <c r="BU53" i="280"/>
  <c r="BU34" i="280"/>
  <c r="BY110" i="281"/>
  <c r="BY105" i="281"/>
  <c r="BY107" i="281" s="1"/>
  <c r="BY111" i="281" s="1"/>
  <c r="BY98" i="281"/>
  <c r="BY10" i="265" s="1"/>
  <c r="BY122" i="281"/>
  <c r="AS14" i="280" l="1"/>
  <c r="AS49" i="265" s="1"/>
  <c r="AS23" i="280"/>
  <c r="AS24" i="280" s="1"/>
  <c r="AT21" i="280" s="1"/>
  <c r="AS73" i="265"/>
  <c r="CB25" i="282"/>
  <c r="CB16" i="282"/>
  <c r="CB13" i="265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37" i="273"/>
  <c r="CB138" i="273" s="1"/>
  <c r="CB2" i="281"/>
  <c r="CB96" i="273"/>
  <c r="CB97" i="273" s="1"/>
  <c r="CB90" i="273"/>
  <c r="CB91" i="273" s="1"/>
  <c r="CB112" i="273" s="1"/>
  <c r="CC113" i="273" s="1"/>
  <c r="CC59" i="273" s="1"/>
  <c r="CB75" i="273"/>
  <c r="CB32" i="273"/>
  <c r="CB33" i="273" s="1"/>
  <c r="CB2" i="273"/>
  <c r="AG52" i="281"/>
  <c r="AG53" i="281" s="1"/>
  <c r="BW53" i="280"/>
  <c r="BW34" i="280"/>
  <c r="BW3" i="275"/>
  <c r="BW3" i="265"/>
  <c r="BW3" i="286"/>
  <c r="BW3" i="280"/>
  <c r="BW3" i="282"/>
  <c r="BW3" i="281"/>
  <c r="BW50" i="273"/>
  <c r="BW3" i="273"/>
  <c r="CA52" i="273"/>
  <c r="CA42" i="273"/>
  <c r="BX59" i="265"/>
  <c r="BX60" i="265" s="1"/>
  <c r="BY23" i="282"/>
  <c r="BY26" i="282" s="1"/>
  <c r="BV53" i="280"/>
  <c r="BV34" i="280"/>
  <c r="BX30" i="281"/>
  <c r="BX36" i="281" s="1"/>
  <c r="BX38" i="281" s="1"/>
  <c r="CA106" i="281"/>
  <c r="CA72" i="281"/>
  <c r="CA46" i="281"/>
  <c r="CB76" i="273"/>
  <c r="CA96" i="281"/>
  <c r="CA97" i="281" s="1"/>
  <c r="CA22" i="281"/>
  <c r="CA13" i="281"/>
  <c r="CA125" i="273"/>
  <c r="CA37" i="281"/>
  <c r="CA131" i="273"/>
  <c r="CA120" i="273"/>
  <c r="BZ15" i="275"/>
  <c r="BZ20" i="275" s="1"/>
  <c r="CA17" i="275" s="1"/>
  <c r="BZ12" i="286"/>
  <c r="BZ42" i="280"/>
  <c r="BZ31" i="280"/>
  <c r="BZ19" i="280"/>
  <c r="BZ21" i="282"/>
  <c r="BZ119" i="281"/>
  <c r="BZ81" i="281"/>
  <c r="BZ58" i="281"/>
  <c r="BZ57" i="273"/>
  <c r="BZ79" i="273"/>
  <c r="CA80" i="273" s="1"/>
  <c r="CA58" i="273" s="1"/>
  <c r="CC136" i="273"/>
  <c r="CC24" i="273"/>
  <c r="CC25" i="273" s="1"/>
  <c r="CC108" i="273" s="1"/>
  <c r="CC109" i="273" s="1"/>
  <c r="CC14" i="282" s="1"/>
  <c r="CC15" i="282" s="1"/>
  <c r="BX66" i="273"/>
  <c r="BX67" i="273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26" i="273"/>
  <c r="BY21" i="281"/>
  <c r="BY23" i="281" s="1"/>
  <c r="BY29" i="281" s="1"/>
  <c r="BZ132" i="273"/>
  <c r="BY12" i="281"/>
  <c r="BY14" i="281" s="1"/>
  <c r="BY28" i="281" s="1"/>
  <c r="BY30" i="281" s="1"/>
  <c r="BY36" i="281" s="1"/>
  <c r="BY38" i="281" s="1"/>
  <c r="BZ121" i="273"/>
  <c r="BY124" i="273"/>
  <c r="CA130" i="273"/>
  <c r="CA38" i="273"/>
  <c r="CB39" i="273" s="1"/>
  <c r="CB41" i="273" s="1"/>
  <c r="CA76" i="273"/>
  <c r="AH114" i="281"/>
  <c r="AH31" i="265" s="1"/>
  <c r="AH123" i="281"/>
  <c r="AH124" i="281" s="1"/>
  <c r="AB64" i="280"/>
  <c r="AT11" i="280" l="1"/>
  <c r="AT13" i="280" s="1"/>
  <c r="AT15" i="286" s="1"/>
  <c r="CC25" i="282"/>
  <c r="CC16" i="282"/>
  <c r="CC13" i="265" s="1"/>
  <c r="BV76" i="281"/>
  <c r="BV78" i="281" s="1"/>
  <c r="BV85" i="281" s="1"/>
  <c r="BV86" i="281" s="1"/>
  <c r="BW83" i="281" s="1"/>
  <c r="BY9" i="265"/>
  <c r="BY11" i="265" s="1"/>
  <c r="BY14" i="265" s="1"/>
  <c r="BY19" i="265" s="1"/>
  <c r="BY22" i="265" s="1"/>
  <c r="BY45" i="281"/>
  <c r="BY47" i="281" s="1"/>
  <c r="BY51" i="281" s="1"/>
  <c r="BY84" i="281"/>
  <c r="BY71" i="281"/>
  <c r="BY73" i="281" s="1"/>
  <c r="BY77" i="281" s="1"/>
  <c r="BY61" i="281"/>
  <c r="BY50" i="281"/>
  <c r="CD136" i="273"/>
  <c r="CD24" i="273"/>
  <c r="CD25" i="273" s="1"/>
  <c r="CD108" i="273" s="1"/>
  <c r="CD109" i="273" s="1"/>
  <c r="CD14" i="282" s="1"/>
  <c r="CD15" i="282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12" i="273" s="1"/>
  <c r="CD113" i="273" s="1"/>
  <c r="CD59" i="273" s="1"/>
  <c r="CC137" i="273"/>
  <c r="CC138" i="273" s="1"/>
  <c r="CC75" i="273"/>
  <c r="CC32" i="273"/>
  <c r="CC33" i="273" s="1"/>
  <c r="CC2" i="273"/>
  <c r="CB15" i="275"/>
  <c r="CB12" i="286"/>
  <c r="CB42" i="280"/>
  <c r="CB31" i="280"/>
  <c r="CB19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19" i="265" s="1"/>
  <c r="BX22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30" i="273"/>
  <c r="CB38" i="273"/>
  <c r="CC39" i="273" s="1"/>
  <c r="CC41" i="273" s="1"/>
  <c r="AB14" i="286"/>
  <c r="AB16" i="286" s="1"/>
  <c r="AB18" i="286" s="1"/>
  <c r="AB65" i="280"/>
  <c r="AB35" i="280"/>
  <c r="AB36" i="280" s="1"/>
  <c r="AB46" i="280"/>
  <c r="AB47" i="280" s="1"/>
  <c r="CB52" i="273"/>
  <c r="CB42" i="273"/>
  <c r="AH69" i="265"/>
  <c r="AI121" i="281"/>
  <c r="CA15" i="275"/>
  <c r="CA20" i="275" s="1"/>
  <c r="CB17" i="275" s="1"/>
  <c r="CA12" i="286"/>
  <c r="CA31" i="280"/>
  <c r="CA19" i="280"/>
  <c r="CA21" i="282"/>
  <c r="CA42" i="280"/>
  <c r="CA119" i="281"/>
  <c r="CA81" i="281"/>
  <c r="CA58" i="281"/>
  <c r="CA79" i="273"/>
  <c r="CB80" i="273" s="1"/>
  <c r="CB58" i="273" s="1"/>
  <c r="CA57" i="273"/>
  <c r="BZ124" i="273"/>
  <c r="CA121" i="273"/>
  <c r="BZ12" i="281"/>
  <c r="BZ14" i="281" s="1"/>
  <c r="BZ28" i="281" s="1"/>
  <c r="CA132" i="273"/>
  <c r="BZ21" i="281"/>
  <c r="BZ23" i="281" s="1"/>
  <c r="BZ29" i="281" s="1"/>
  <c r="CA126" i="273"/>
  <c r="CF5" i="275"/>
  <c r="CF5" i="265"/>
  <c r="CF5" i="286"/>
  <c r="CF5" i="280"/>
  <c r="CF5" i="282"/>
  <c r="CF5" i="281"/>
  <c r="CF13" i="273"/>
  <c r="CF14" i="273" s="1"/>
  <c r="CF5" i="273"/>
  <c r="CG10" i="273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C76" i="273"/>
  <c r="CB96" i="281"/>
  <c r="CB97" i="281" s="1"/>
  <c r="CB37" i="281"/>
  <c r="CB131" i="273"/>
  <c r="CB120" i="273"/>
  <c r="CB13" i="281"/>
  <c r="CB125" i="273"/>
  <c r="CB22" i="281"/>
  <c r="CB106" i="281"/>
  <c r="CB46" i="281"/>
  <c r="CB72" i="281"/>
  <c r="AT14" i="280" l="1"/>
  <c r="AT49" i="265" s="1"/>
  <c r="AT23" i="280"/>
  <c r="AT24" i="280" s="1"/>
  <c r="AU21" i="280" s="1"/>
  <c r="AT73" i="265"/>
  <c r="CD25" i="282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2" i="280"/>
  <c r="CC119" i="281"/>
  <c r="CC31" i="280"/>
  <c r="CC19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26" i="273"/>
  <c r="CB132" i="273"/>
  <c r="CA12" i="281"/>
  <c r="CA14" i="281" s="1"/>
  <c r="CA28" i="281" s="1"/>
  <c r="CB121" i="273"/>
  <c r="CA124" i="273"/>
  <c r="AB74" i="265"/>
  <c r="AB75" i="265" s="1"/>
  <c r="AB81" i="265" s="1"/>
  <c r="AC33" i="280"/>
  <c r="AG58" i="280"/>
  <c r="AG45" i="280"/>
  <c r="BX34" i="280"/>
  <c r="BX53" i="280"/>
  <c r="CC130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25" i="273"/>
  <c r="CC120" i="273"/>
  <c r="CC37" i="281"/>
  <c r="CC131" i="273"/>
  <c r="BZ66" i="273"/>
  <c r="BZ67" i="273" s="1"/>
  <c r="CA60" i="273"/>
  <c r="CE136" i="273"/>
  <c r="CE24" i="273"/>
  <c r="CE25" i="273" s="1"/>
  <c r="CE108" i="273" s="1"/>
  <c r="CE109" i="273" s="1"/>
  <c r="CE14" i="282" s="1"/>
  <c r="CE15" i="282" s="1"/>
  <c r="CD19" i="286"/>
  <c r="CD2" i="275"/>
  <c r="CD2" i="265"/>
  <c r="CD2" i="286"/>
  <c r="CD2" i="280"/>
  <c r="CD2" i="282"/>
  <c r="CD137" i="273"/>
  <c r="CD138" i="273" s="1"/>
  <c r="CD90" i="273"/>
  <c r="CD91" i="273" s="1"/>
  <c r="CD112" i="273" s="1"/>
  <c r="CE113" i="273" s="1"/>
  <c r="CE59" i="273" s="1"/>
  <c r="CD2" i="281"/>
  <c r="CD96" i="273"/>
  <c r="CD97" i="273" s="1"/>
  <c r="CD75" i="273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44" i="280"/>
  <c r="AB24" i="265"/>
  <c r="AB25" i="265" s="1"/>
  <c r="AB52" i="265"/>
  <c r="AB53" i="265" s="1"/>
  <c r="CC52" i="273"/>
  <c r="CC42" i="273"/>
  <c r="AG64" i="265"/>
  <c r="AH60" i="281"/>
  <c r="CB20" i="275"/>
  <c r="CC17" i="275" s="1"/>
  <c r="CD76" i="273"/>
  <c r="BY3" i="275"/>
  <c r="BY3" i="265"/>
  <c r="BY3" i="286"/>
  <c r="BY3" i="280"/>
  <c r="BY3" i="282"/>
  <c r="BY3" i="281"/>
  <c r="BY50" i="273"/>
  <c r="BY3" i="273"/>
  <c r="BY53" i="280"/>
  <c r="BY34" i="280"/>
  <c r="AU11" i="280" l="1"/>
  <c r="AU13" i="280" s="1"/>
  <c r="AU15" i="286" s="1"/>
  <c r="CE25" i="282"/>
  <c r="CE16" i="282"/>
  <c r="CE13" i="265" s="1"/>
  <c r="CA30" i="281"/>
  <c r="CA36" i="281" s="1"/>
  <c r="CA38" i="281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19" i="265" s="1"/>
  <c r="BZ22" i="265" s="1"/>
  <c r="BZ84" i="281"/>
  <c r="BZ71" i="281"/>
  <c r="BZ73" i="281" s="1"/>
  <c r="BZ77" i="281" s="1"/>
  <c r="BZ61" i="281"/>
  <c r="BZ50" i="281"/>
  <c r="BZ45" i="281"/>
  <c r="BZ47" i="281" s="1"/>
  <c r="BZ51" i="281" s="1"/>
  <c r="CD130" i="273"/>
  <c r="CD38" i="273"/>
  <c r="CE39" i="273" s="1"/>
  <c r="CE41" i="273" s="1"/>
  <c r="CD96" i="281"/>
  <c r="CD97" i="281" s="1"/>
  <c r="CD37" i="281"/>
  <c r="CD131" i="273"/>
  <c r="CD120" i="273"/>
  <c r="CD22" i="281"/>
  <c r="CD13" i="281"/>
  <c r="CD125" i="273"/>
  <c r="BZ3" i="275"/>
  <c r="BZ3" i="265"/>
  <c r="BZ3" i="286"/>
  <c r="BZ3" i="280"/>
  <c r="BZ3" i="282"/>
  <c r="BZ50" i="273"/>
  <c r="BZ3" i="281"/>
  <c r="BZ3" i="273"/>
  <c r="AC52" i="280"/>
  <c r="AC54" i="280" s="1"/>
  <c r="AC62" i="280" s="1"/>
  <c r="CA59" i="265"/>
  <c r="CA60" i="265" s="1"/>
  <c r="CB23" i="282"/>
  <c r="CB26" i="282" s="1"/>
  <c r="CB124" i="273"/>
  <c r="CC121" i="273"/>
  <c r="CB12" i="281"/>
  <c r="CB14" i="281" s="1"/>
  <c r="CB28" i="281" s="1"/>
  <c r="CC132" i="273"/>
  <c r="CH5" i="275"/>
  <c r="CH5" i="265"/>
  <c r="CH5" i="286"/>
  <c r="CH5" i="280"/>
  <c r="CH5" i="282"/>
  <c r="CH5" i="281"/>
  <c r="CH13" i="273"/>
  <c r="CH14" i="273" s="1"/>
  <c r="CH5" i="273"/>
  <c r="CI10" i="273"/>
  <c r="CD15" i="275"/>
  <c r="CD12" i="286"/>
  <c r="CD42" i="280"/>
  <c r="CD31" i="280"/>
  <c r="CD19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57" i="280"/>
  <c r="AC59" i="280" s="1"/>
  <c r="AC63" i="280" s="1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112" i="273" s="1"/>
  <c r="CF113" i="273" s="1"/>
  <c r="CF59" i="273" s="1"/>
  <c r="CE75" i="273"/>
  <c r="CE76" i="273" s="1"/>
  <c r="CE32" i="273"/>
  <c r="CE33" i="273" s="1"/>
  <c r="CE137" i="273"/>
  <c r="CE138" i="273" s="1"/>
  <c r="CE2" i="273"/>
  <c r="CA66" i="273"/>
  <c r="CA67" i="273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A9" i="265"/>
  <c r="CA11" i="265" s="1"/>
  <c r="CA14" i="265" s="1"/>
  <c r="CA19" i="265" s="1"/>
  <c r="CA22" i="265" s="1"/>
  <c r="CA45" i="281"/>
  <c r="CA47" i="281" s="1"/>
  <c r="CA51" i="281" s="1"/>
  <c r="CA84" i="281"/>
  <c r="CA71" i="281"/>
  <c r="CA73" i="281" s="1"/>
  <c r="CA77" i="281" s="1"/>
  <c r="CA61" i="281"/>
  <c r="CA50" i="281"/>
  <c r="CB21" i="281"/>
  <c r="CB23" i="281" s="1"/>
  <c r="CB29" i="281" s="1"/>
  <c r="CC126" i="273"/>
  <c r="CF136" i="273"/>
  <c r="CF24" i="273"/>
  <c r="CF25" i="273" s="1"/>
  <c r="CF108" i="273" s="1"/>
  <c r="CF109" i="273" s="1"/>
  <c r="CF14" i="282" s="1"/>
  <c r="CF15" i="282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AU14" i="280" l="1"/>
  <c r="AU49" i="265" s="1"/>
  <c r="AU23" i="280"/>
  <c r="AU24" i="280" s="1"/>
  <c r="AU73" i="265" s="1"/>
  <c r="CF25" i="282"/>
  <c r="CF16" i="282"/>
  <c r="CF13" i="265" s="1"/>
  <c r="CE15" i="275"/>
  <c r="CE12" i="286"/>
  <c r="CE31" i="280"/>
  <c r="CE19" i="280"/>
  <c r="CE21" i="282"/>
  <c r="CE42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A53" i="280"/>
  <c r="CA34" i="280"/>
  <c r="CB66" i="273"/>
  <c r="CB67" i="273" s="1"/>
  <c r="CC60" i="273"/>
  <c r="CE130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64" i="280"/>
  <c r="CD122" i="281"/>
  <c r="CD105" i="281"/>
  <c r="CD107" i="281" s="1"/>
  <c r="CD111" i="281" s="1"/>
  <c r="CD98" i="281"/>
  <c r="CD10" i="265" s="1"/>
  <c r="CD110" i="281"/>
  <c r="CG136" i="273"/>
  <c r="CG24" i="273"/>
  <c r="CG25" i="273" s="1"/>
  <c r="CG108" i="273" s="1"/>
  <c r="CG109" i="273" s="1"/>
  <c r="CG14" i="282" s="1"/>
  <c r="CG15" i="282" s="1"/>
  <c r="CF19" i="286"/>
  <c r="CF2" i="275"/>
  <c r="CF2" i="265"/>
  <c r="CF2" i="286"/>
  <c r="CF2" i="280"/>
  <c r="CF2" i="282"/>
  <c r="CF137" i="273"/>
  <c r="CF138" i="273" s="1"/>
  <c r="CF2" i="281"/>
  <c r="CF96" i="273"/>
  <c r="CF97" i="273" s="1"/>
  <c r="CF90" i="273"/>
  <c r="CF91" i="273" s="1"/>
  <c r="CF112" i="273" s="1"/>
  <c r="CG113" i="273" s="1"/>
  <c r="CG59" i="273" s="1"/>
  <c r="CF75" i="273"/>
  <c r="CF32" i="273"/>
  <c r="CF33" i="273" s="1"/>
  <c r="CF2" i="273"/>
  <c r="CD126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E96" i="281"/>
  <c r="CE97" i="281" s="1"/>
  <c r="CE22" i="281"/>
  <c r="CE13" i="281"/>
  <c r="CE125" i="273"/>
  <c r="CE37" i="281"/>
  <c r="CE131" i="273"/>
  <c r="CE120" i="273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32" i="273"/>
  <c r="CC12" i="281"/>
  <c r="CC14" i="281" s="1"/>
  <c r="CC28" i="281" s="1"/>
  <c r="CC30" i="281" s="1"/>
  <c r="CC36" i="281" s="1"/>
  <c r="CC38" i="281" s="1"/>
  <c r="CD121" i="273"/>
  <c r="CC124" i="273"/>
  <c r="CB59" i="265"/>
  <c r="CB60" i="265" s="1"/>
  <c r="CC23" i="282"/>
  <c r="CC26" i="282" s="1"/>
  <c r="CE52" i="273"/>
  <c r="CE42" i="273"/>
  <c r="BZ53" i="280"/>
  <c r="BZ34" i="280"/>
  <c r="AV21" i="280" l="1"/>
  <c r="AV11" i="280"/>
  <c r="AV13" i="280" s="1"/>
  <c r="AV15" i="286" s="1"/>
  <c r="CG25" i="282"/>
  <c r="CG16" i="282"/>
  <c r="CG13" i="265" s="1"/>
  <c r="CC9" i="265"/>
  <c r="CC11" i="265" s="1"/>
  <c r="CC14" i="265" s="1"/>
  <c r="CC19" i="265" s="1"/>
  <c r="CC22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24" i="273"/>
  <c r="CE121" i="273"/>
  <c r="CD12" i="281"/>
  <c r="CD14" i="281" s="1"/>
  <c r="CD28" i="281" s="1"/>
  <c r="CE132" i="273"/>
  <c r="CJ5" i="275"/>
  <c r="CJ5" i="265"/>
  <c r="CJ5" i="286"/>
  <c r="CJ5" i="280"/>
  <c r="CJ5" i="282"/>
  <c r="CJ5" i="281"/>
  <c r="CJ13" i="273"/>
  <c r="CJ14" i="273" s="1"/>
  <c r="CJ5" i="273"/>
  <c r="CK10" i="273"/>
  <c r="AH58" i="280"/>
  <c r="AH45" i="280"/>
  <c r="CF15" i="275"/>
  <c r="CF12" i="286"/>
  <c r="CF42" i="280"/>
  <c r="CF31" i="280"/>
  <c r="CF19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31" i="273"/>
  <c r="CF120" i="273"/>
  <c r="CF13" i="281"/>
  <c r="CF125" i="273"/>
  <c r="CF22" i="281"/>
  <c r="CF106" i="281"/>
  <c r="CF46" i="281"/>
  <c r="CF72" i="281"/>
  <c r="AC65" i="280"/>
  <c r="AC14" i="286"/>
  <c r="AC16" i="286" s="1"/>
  <c r="AC18" i="286" s="1"/>
  <c r="AC46" i="280"/>
  <c r="AC47" i="280" s="1"/>
  <c r="AC35" i="280"/>
  <c r="AC36" i="280" s="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36" i="273"/>
  <c r="CH24" i="273"/>
  <c r="CH25" i="273" s="1"/>
  <c r="CH108" i="273" s="1"/>
  <c r="CH109" i="273" s="1"/>
  <c r="CH14" i="282" s="1"/>
  <c r="CH15" i="282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26" i="273"/>
  <c r="CF130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12" i="273" s="1"/>
  <c r="CH113" i="273" s="1"/>
  <c r="CH59" i="273" s="1"/>
  <c r="CG137" i="273"/>
  <c r="CG138" i="273" s="1"/>
  <c r="CG75" i="273"/>
  <c r="CG32" i="273"/>
  <c r="CG33" i="273" s="1"/>
  <c r="CG2" i="273"/>
  <c r="CB9" i="265"/>
  <c r="CB11" i="265" s="1"/>
  <c r="CB14" i="265" s="1"/>
  <c r="CB19" i="265" s="1"/>
  <c r="CB22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C66" i="273"/>
  <c r="CC67" i="273" s="1"/>
  <c r="CD60" i="273"/>
  <c r="BZ76" i="281"/>
  <c r="BZ78" i="281" s="1"/>
  <c r="BZ85" i="281" s="1"/>
  <c r="BZ86" i="281" s="1"/>
  <c r="CA83" i="281" s="1"/>
  <c r="CE20" i="275"/>
  <c r="CF17" i="275" s="1"/>
  <c r="AV14" i="280" l="1"/>
  <c r="AV49" i="265" s="1"/>
  <c r="AV23" i="280"/>
  <c r="AV24" i="280" s="1"/>
  <c r="AW21" i="280" s="1"/>
  <c r="AV73" i="265"/>
  <c r="CH25" i="282"/>
  <c r="CH16" i="282"/>
  <c r="CH13" i="265" s="1"/>
  <c r="CA76" i="281"/>
  <c r="CA78" i="281" s="1"/>
  <c r="CA85" i="281" s="1"/>
  <c r="CA86" i="281" s="1"/>
  <c r="CB83" i="281" s="1"/>
  <c r="AJ114" i="281"/>
  <c r="AJ31" i="265" s="1"/>
  <c r="AJ123" i="281"/>
  <c r="AJ124" i="281" s="1"/>
  <c r="CB34" i="280"/>
  <c r="CB53" i="280"/>
  <c r="AI52" i="281"/>
  <c r="AI53" i="281" s="1"/>
  <c r="CI136" i="273"/>
  <c r="CI24" i="273"/>
  <c r="CI25" i="273" s="1"/>
  <c r="CI108" i="273" s="1"/>
  <c r="CI109" i="273" s="1"/>
  <c r="CI14" i="282" s="1"/>
  <c r="CI15" i="282" s="1"/>
  <c r="CH19" i="286"/>
  <c r="CH2" i="275"/>
  <c r="CH2" i="265"/>
  <c r="CH2" i="286"/>
  <c r="CH2" i="280"/>
  <c r="CH2" i="282"/>
  <c r="CH137" i="273"/>
  <c r="CH138" i="273" s="1"/>
  <c r="CH90" i="273"/>
  <c r="CH91" i="273" s="1"/>
  <c r="CH112" i="273" s="1"/>
  <c r="CI113" i="273" s="1"/>
  <c r="CI59" i="273" s="1"/>
  <c r="CH2" i="281"/>
  <c r="CH96" i="273"/>
  <c r="CH97" i="273" s="1"/>
  <c r="CH75" i="273"/>
  <c r="CH76" i="273" s="1"/>
  <c r="CH32" i="273"/>
  <c r="CH33" i="273" s="1"/>
  <c r="CH2" i="273"/>
  <c r="CD59" i="265"/>
  <c r="CD60" i="265" s="1"/>
  <c r="CE23" i="282"/>
  <c r="CE26" i="282" s="1"/>
  <c r="AC63" i="265"/>
  <c r="AC65" i="265" s="1"/>
  <c r="AC67" i="265" s="1"/>
  <c r="AC80" i="265" s="1"/>
  <c r="AD44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E60" i="273"/>
  <c r="CF4" i="275"/>
  <c r="CF4" i="265"/>
  <c r="CF4" i="286"/>
  <c r="CF4" i="280"/>
  <c r="CF4" i="282"/>
  <c r="CF4" i="281"/>
  <c r="CF4" i="273"/>
  <c r="CG130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25" i="273"/>
  <c r="CG120" i="273"/>
  <c r="CG37" i="281"/>
  <c r="CG131" i="273"/>
  <c r="CG52" i="273"/>
  <c r="CG42" i="273"/>
  <c r="CE21" i="281"/>
  <c r="CE23" i="281" s="1"/>
  <c r="CE29" i="281" s="1"/>
  <c r="CF126" i="273"/>
  <c r="AC74" i="265"/>
  <c r="AC75" i="265" s="1"/>
  <c r="AC81" i="265" s="1"/>
  <c r="AD33" i="280"/>
  <c r="CG76" i="273"/>
  <c r="CK5" i="275"/>
  <c r="CK5" i="265"/>
  <c r="CK5" i="286"/>
  <c r="CK5" i="280"/>
  <c r="CK5" i="282"/>
  <c r="CK5" i="281"/>
  <c r="CL10" i="273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32" i="273"/>
  <c r="CE12" i="281"/>
  <c r="CE14" i="281" s="1"/>
  <c r="CE28" i="281" s="1"/>
  <c r="CE30" i="281" s="1"/>
  <c r="CE36" i="281" s="1"/>
  <c r="CE38" i="281" s="1"/>
  <c r="CF121" i="273"/>
  <c r="CE124" i="273"/>
  <c r="CC53" i="280"/>
  <c r="CC34" i="280"/>
  <c r="AW11" i="280" l="1"/>
  <c r="AW13" i="280" s="1"/>
  <c r="AW15" i="286" s="1"/>
  <c r="CI25" i="282"/>
  <c r="CI16" i="282"/>
  <c r="CI13" i="265" s="1"/>
  <c r="CH15" i="275"/>
  <c r="CH12" i="286"/>
  <c r="CH42" i="280"/>
  <c r="CH31" i="280"/>
  <c r="CH19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36" i="273"/>
  <c r="CJ24" i="273"/>
  <c r="CJ25" i="273" s="1"/>
  <c r="CJ108" i="273" s="1"/>
  <c r="CJ109" i="273" s="1"/>
  <c r="CJ14" i="282" s="1"/>
  <c r="CJ15" i="282" s="1"/>
  <c r="CG15" i="275"/>
  <c r="CG20" i="275" s="1"/>
  <c r="CH17" i="275" s="1"/>
  <c r="CG12" i="286"/>
  <c r="CG42" i="280"/>
  <c r="CG119" i="281"/>
  <c r="CG31" i="280"/>
  <c r="CG19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26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D3" i="275"/>
  <c r="CD3" i="265"/>
  <c r="CD3" i="286"/>
  <c r="CD3" i="280"/>
  <c r="CD3" i="282"/>
  <c r="CD50" i="273"/>
  <c r="CD3" i="281"/>
  <c r="CD3" i="273"/>
  <c r="AC82" i="265"/>
  <c r="AC83" i="265"/>
  <c r="CH130" i="273"/>
  <c r="CH38" i="273"/>
  <c r="CI39" i="273" s="1"/>
  <c r="CI41" i="273" s="1"/>
  <c r="CH96" i="281"/>
  <c r="CH97" i="281" s="1"/>
  <c r="CH37" i="281"/>
  <c r="CH131" i="273"/>
  <c r="CH120" i="273"/>
  <c r="CH22" i="281"/>
  <c r="CH13" i="281"/>
  <c r="CH125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19" i="265" s="1"/>
  <c r="CE22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24" i="273"/>
  <c r="CG121" i="273"/>
  <c r="CF12" i="281"/>
  <c r="CF14" i="281" s="1"/>
  <c r="CF28" i="281" s="1"/>
  <c r="CG132" i="273"/>
  <c r="CL5" i="275"/>
  <c r="CL5" i="265"/>
  <c r="CL5" i="286"/>
  <c r="CL5" i="280"/>
  <c r="CL5" i="282"/>
  <c r="CL5" i="281"/>
  <c r="CL13" i="273"/>
  <c r="CL14" i="273" s="1"/>
  <c r="CL5" i="273"/>
  <c r="CM10" i="273"/>
  <c r="AD52" i="280"/>
  <c r="AD54" i="280" s="1"/>
  <c r="AD62" i="280" s="1"/>
  <c r="CE66" i="273"/>
  <c r="CE67" i="273" s="1"/>
  <c r="CF60" i="273"/>
  <c r="CD9" i="265"/>
  <c r="CD11" i="265" s="1"/>
  <c r="CD14" i="265" s="1"/>
  <c r="CD19" i="265" s="1"/>
  <c r="CD22" i="265" s="1"/>
  <c r="CD84" i="281"/>
  <c r="CD71" i="281"/>
  <c r="CD73" i="281" s="1"/>
  <c r="CD77" i="281" s="1"/>
  <c r="CD61" i="281"/>
  <c r="CD50" i="281"/>
  <c r="CD45" i="281"/>
  <c r="CD47" i="281" s="1"/>
  <c r="CD51" i="281" s="1"/>
  <c r="AD57" i="280"/>
  <c r="AD59" i="280" s="1"/>
  <c r="AD63" i="280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112" i="273" s="1"/>
  <c r="CJ113" i="273" s="1"/>
  <c r="CJ59" i="273" s="1"/>
  <c r="CI75" i="273"/>
  <c r="CI76" i="273" s="1"/>
  <c r="CI32" i="273"/>
  <c r="CI33" i="273" s="1"/>
  <c r="CI137" i="273"/>
  <c r="CI138" i="273" s="1"/>
  <c r="CI2" i="273"/>
  <c r="AW14" i="280" l="1"/>
  <c r="AW49" i="265" s="1"/>
  <c r="AW23" i="280"/>
  <c r="AW24" i="280" s="1"/>
  <c r="AX21" i="280" s="1"/>
  <c r="AW73" i="265"/>
  <c r="CJ25" i="282"/>
  <c r="CJ16" i="282"/>
  <c r="CJ13" i="265" s="1"/>
  <c r="CF30" i="281"/>
  <c r="CF36" i="281" s="1"/>
  <c r="CF38" i="281" s="1"/>
  <c r="CI15" i="275"/>
  <c r="CI12" i="286"/>
  <c r="CI31" i="280"/>
  <c r="CI19" i="280"/>
  <c r="CI21" i="282"/>
  <c r="CI42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25" i="273"/>
  <c r="CI37" i="281"/>
  <c r="CI131" i="273"/>
  <c r="CI120" i="273"/>
  <c r="CF59" i="265"/>
  <c r="CF60" i="265" s="1"/>
  <c r="CG23" i="282"/>
  <c r="CG26" i="282" s="1"/>
  <c r="CI130" i="273"/>
  <c r="CI38" i="273"/>
  <c r="CJ39" i="273" s="1"/>
  <c r="CJ41" i="273" s="1"/>
  <c r="CF66" i="273"/>
  <c r="CF67" i="273" s="1"/>
  <c r="CG60" i="273"/>
  <c r="AD64" i="280"/>
  <c r="CF9" i="265"/>
  <c r="CF11" i="265" s="1"/>
  <c r="CF14" i="265" s="1"/>
  <c r="CF19" i="265" s="1"/>
  <c r="CF22" i="265" s="1"/>
  <c r="CF84" i="281"/>
  <c r="CF71" i="281"/>
  <c r="CF73" i="281" s="1"/>
  <c r="CF77" i="281" s="1"/>
  <c r="CF61" i="281"/>
  <c r="CF50" i="281"/>
  <c r="CF45" i="281"/>
  <c r="CF47" i="281" s="1"/>
  <c r="CF51" i="281" s="1"/>
  <c r="CE53" i="280"/>
  <c r="CE34" i="280"/>
  <c r="AI58" i="280"/>
  <c r="AI45" i="280"/>
  <c r="CI52" i="273"/>
  <c r="CI42" i="273"/>
  <c r="CH4" i="275"/>
  <c r="CH4" i="265"/>
  <c r="CH4" i="286"/>
  <c r="CH4" i="280"/>
  <c r="CH4" i="282"/>
  <c r="CH4" i="281"/>
  <c r="CH4" i="273"/>
  <c r="CH126" i="273"/>
  <c r="CG21" i="281"/>
  <c r="CG23" i="281" s="1"/>
  <c r="CG29" i="281" s="1"/>
  <c r="CI106" i="281"/>
  <c r="CI72" i="281"/>
  <c r="CI46" i="281"/>
  <c r="CD53" i="280"/>
  <c r="CD34" i="280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32" i="273"/>
  <c r="CG12" i="281"/>
  <c r="CG14" i="281" s="1"/>
  <c r="CG28" i="281" s="1"/>
  <c r="CH121" i="273"/>
  <c r="CG124" i="273"/>
  <c r="CK136" i="273"/>
  <c r="CK24" i="273"/>
  <c r="CK25" i="273" s="1"/>
  <c r="CK108" i="273" s="1"/>
  <c r="CK109" i="273" s="1"/>
  <c r="CK14" i="282" s="1"/>
  <c r="CK15" i="282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37" i="273"/>
  <c r="CJ138" i="273" s="1"/>
  <c r="CJ2" i="281"/>
  <c r="CJ96" i="273"/>
  <c r="CJ97" i="273" s="1"/>
  <c r="CJ90" i="273"/>
  <c r="CJ91" i="273" s="1"/>
  <c r="CJ112" i="273" s="1"/>
  <c r="CK113" i="273" s="1"/>
  <c r="CK59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AX11" i="280" l="1"/>
  <c r="AX13" i="280" s="1"/>
  <c r="AX15" i="286" s="1"/>
  <c r="CK25" i="282"/>
  <c r="CK16" i="282"/>
  <c r="CK13" i="265" s="1"/>
  <c r="CG30" i="281"/>
  <c r="CG36" i="281" s="1"/>
  <c r="CG38" i="281" s="1"/>
  <c r="CD76" i="281"/>
  <c r="CD78" i="281" s="1"/>
  <c r="CD85" i="281" s="1"/>
  <c r="CD86" i="281" s="1"/>
  <c r="CE83" i="281" s="1"/>
  <c r="CJ96" i="281"/>
  <c r="CJ97" i="281" s="1"/>
  <c r="CJ37" i="281"/>
  <c r="CJ131" i="273"/>
  <c r="CJ120" i="273"/>
  <c r="CJ13" i="281"/>
  <c r="CJ125" i="273"/>
  <c r="CJ22" i="281"/>
  <c r="CJ106" i="281"/>
  <c r="CJ46" i="281"/>
  <c r="CJ72" i="281"/>
  <c r="AK123" i="281"/>
  <c r="AK124" i="281" s="1"/>
  <c r="AK114" i="281"/>
  <c r="AK31" i="265" s="1"/>
  <c r="CH124" i="273"/>
  <c r="CI121" i="273"/>
  <c r="CH12" i="281"/>
  <c r="CH14" i="281" s="1"/>
  <c r="CH28" i="281" s="1"/>
  <c r="CI132" i="273"/>
  <c r="CN5" i="275"/>
  <c r="CN5" i="265"/>
  <c r="CN5" i="286"/>
  <c r="CN5" i="280"/>
  <c r="CN5" i="282"/>
  <c r="CN5" i="281"/>
  <c r="CN13" i="273"/>
  <c r="CN14" i="273" s="1"/>
  <c r="CN5" i="273"/>
  <c r="CO10" i="273"/>
  <c r="CH21" i="281"/>
  <c r="CH23" i="281" s="1"/>
  <c r="CH29" i="281" s="1"/>
  <c r="CI126" i="273"/>
  <c r="CI4" i="275"/>
  <c r="CI4" i="265"/>
  <c r="CI4" i="286"/>
  <c r="CI4" i="280"/>
  <c r="CI4" i="282"/>
  <c r="CI4" i="281"/>
  <c r="CI4" i="273"/>
  <c r="CF34" i="280"/>
  <c r="CF53" i="280"/>
  <c r="CG66" i="273"/>
  <c r="CG67" i="273" s="1"/>
  <c r="CH60" i="273"/>
  <c r="CJ52" i="273"/>
  <c r="CJ42" i="273"/>
  <c r="CI110" i="281"/>
  <c r="CI122" i="281"/>
  <c r="CI105" i="281"/>
  <c r="CI107" i="281" s="1"/>
  <c r="CI111" i="281" s="1"/>
  <c r="CI98" i="281"/>
  <c r="CI10" i="265" s="1"/>
  <c r="CJ130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12" i="273" s="1"/>
  <c r="CL113" i="273" s="1"/>
  <c r="CL59" i="273" s="1"/>
  <c r="CK137" i="273"/>
  <c r="CK138" i="273" s="1"/>
  <c r="CK75" i="273"/>
  <c r="CK32" i="273"/>
  <c r="CK33" i="273" s="1"/>
  <c r="CK2" i="273"/>
  <c r="CG9" i="265"/>
  <c r="CG11" i="265" s="1"/>
  <c r="CG14" i="265" s="1"/>
  <c r="CG19" i="265" s="1"/>
  <c r="CG22" i="265" s="1"/>
  <c r="CG45" i="281"/>
  <c r="CG47" i="281" s="1"/>
  <c r="CG51" i="281" s="1"/>
  <c r="CG84" i="281"/>
  <c r="CG71" i="281"/>
  <c r="CG73" i="281" s="1"/>
  <c r="CG77" i="281" s="1"/>
  <c r="CG61" i="281"/>
  <c r="CG50" i="281"/>
  <c r="CL136" i="273"/>
  <c r="CL24" i="273"/>
  <c r="CL25" i="273" s="1"/>
  <c r="CL108" i="273" s="1"/>
  <c r="CL109" i="273" s="1"/>
  <c r="CL14" i="282" s="1"/>
  <c r="CL15" i="282" s="1"/>
  <c r="CM13" i="286"/>
  <c r="CM56" i="273"/>
  <c r="CM47" i="273"/>
  <c r="CM48" i="273" s="1"/>
  <c r="CM51" i="273" s="1"/>
  <c r="CM37" i="273"/>
  <c r="CM19" i="273"/>
  <c r="CM20" i="273" s="1"/>
  <c r="CJ76" i="273"/>
  <c r="CG59" i="265"/>
  <c r="CG60" i="265" s="1"/>
  <c r="CH23" i="282"/>
  <c r="CH26" i="282" s="1"/>
  <c r="AD14" i="286"/>
  <c r="AD16" i="286" s="1"/>
  <c r="AD18" i="286" s="1"/>
  <c r="AD65" i="280"/>
  <c r="AD46" i="280"/>
  <c r="AD47" i="280" s="1"/>
  <c r="AD35" i="280"/>
  <c r="AD36" i="280" s="1"/>
  <c r="CF3" i="275"/>
  <c r="CF3" i="265"/>
  <c r="CF3" i="286"/>
  <c r="CF3" i="280"/>
  <c r="CF3" i="282"/>
  <c r="CF3" i="281"/>
  <c r="CF50" i="273"/>
  <c r="CF3" i="273"/>
  <c r="CI20" i="275"/>
  <c r="CJ17" i="275" s="1"/>
  <c r="AX14" i="280" l="1"/>
  <c r="AX49" i="265" s="1"/>
  <c r="AX23" i="280"/>
  <c r="AX24" i="280" s="1"/>
  <c r="AX73" i="265" s="1"/>
  <c r="AY21" i="280"/>
  <c r="CL25" i="282"/>
  <c r="CL16" i="282"/>
  <c r="CL13" i="265" s="1"/>
  <c r="CE76" i="281"/>
  <c r="CE78" i="281" s="1"/>
  <c r="CE85" i="281" s="1"/>
  <c r="CE86" i="281" s="1"/>
  <c r="CF83" i="281" s="1"/>
  <c r="CM136" i="273"/>
  <c r="CM24" i="273"/>
  <c r="CM25" i="273" s="1"/>
  <c r="CM108" i="273" s="1"/>
  <c r="CM109" i="273" s="1"/>
  <c r="CM14" i="282" s="1"/>
  <c r="CM15" i="282" s="1"/>
  <c r="CL19" i="286"/>
  <c r="CL2" i="275"/>
  <c r="CL2" i="265"/>
  <c r="CL2" i="286"/>
  <c r="CL2" i="280"/>
  <c r="CL2" i="282"/>
  <c r="CL137" i="273"/>
  <c r="CL138" i="273" s="1"/>
  <c r="CL90" i="273"/>
  <c r="CL91" i="273" s="1"/>
  <c r="CL112" i="273" s="1"/>
  <c r="CM113" i="273" s="1"/>
  <c r="CM59" i="273" s="1"/>
  <c r="CL2" i="281"/>
  <c r="CL96" i="273"/>
  <c r="CL97" i="273" s="1"/>
  <c r="CL75" i="273"/>
  <c r="CL76" i="273" s="1"/>
  <c r="CL32" i="273"/>
  <c r="CL33" i="273" s="1"/>
  <c r="CL2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33" i="280"/>
  <c r="AD24" i="265"/>
  <c r="AD25" i="265" s="1"/>
  <c r="AD52" i="265"/>
  <c r="AD53" i="265" s="1"/>
  <c r="CH59" i="265"/>
  <c r="CH60" i="265" s="1"/>
  <c r="CI23" i="282"/>
  <c r="CI26" i="282" s="1"/>
  <c r="CJ15" i="275"/>
  <c r="CJ20" i="275" s="1"/>
  <c r="CK17" i="275" s="1"/>
  <c r="CJ12" i="286"/>
  <c r="CJ42" i="280"/>
  <c r="CJ31" i="280"/>
  <c r="CJ19" i="280"/>
  <c r="CJ21" i="282"/>
  <c r="CJ119" i="281"/>
  <c r="CJ81" i="281"/>
  <c r="CJ58" i="281"/>
  <c r="CJ57" i="273"/>
  <c r="CJ79" i="273"/>
  <c r="CK80" i="273" s="1"/>
  <c r="CK58" i="273" s="1"/>
  <c r="CG53" i="280"/>
  <c r="CG34" i="280"/>
  <c r="CK130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25" i="273"/>
  <c r="CK120" i="273"/>
  <c r="CK37" i="281"/>
  <c r="CK131" i="273"/>
  <c r="CK52" i="273"/>
  <c r="CK42" i="273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26" i="273"/>
  <c r="CO5" i="275"/>
  <c r="CO5" i="265"/>
  <c r="CO5" i="286"/>
  <c r="CO5" i="280"/>
  <c r="CO5" i="282"/>
  <c r="CO5" i="281"/>
  <c r="CP10" i="273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32" i="273"/>
  <c r="CI12" i="281"/>
  <c r="CI14" i="281" s="1"/>
  <c r="CI28" i="281" s="1"/>
  <c r="CJ121" i="273"/>
  <c r="CI124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44" i="280"/>
  <c r="CJ4" i="275"/>
  <c r="CJ4" i="265"/>
  <c r="CJ4" i="286"/>
  <c r="CJ4" i="280"/>
  <c r="CJ4" i="282"/>
  <c r="CJ4" i="281"/>
  <c r="CJ4" i="273"/>
  <c r="CH66" i="273"/>
  <c r="CH67" i="273" s="1"/>
  <c r="CI60" i="273"/>
  <c r="CH30" i="281"/>
  <c r="CH36" i="281" s="1"/>
  <c r="CH38" i="281" s="1"/>
  <c r="AK69" i="265"/>
  <c r="AL121" i="281"/>
  <c r="CK76" i="273"/>
  <c r="AY11" i="280" l="1"/>
  <c r="AY13" i="280" s="1"/>
  <c r="AY15" i="286" s="1"/>
  <c r="CM25" i="282"/>
  <c r="CM16" i="282"/>
  <c r="CM13" i="265" s="1"/>
  <c r="CI30" i="281"/>
  <c r="CI36" i="281" s="1"/>
  <c r="CI38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2" i="280"/>
  <c r="CK119" i="281"/>
  <c r="CK31" i="280"/>
  <c r="CK19" i="280"/>
  <c r="CK21" i="282"/>
  <c r="CK81" i="281"/>
  <c r="CK58" i="281"/>
  <c r="CK79" i="273"/>
  <c r="CL80" i="273" s="1"/>
  <c r="CL58" i="273" s="1"/>
  <c r="CK57" i="273"/>
  <c r="CI66" i="273"/>
  <c r="CI67" i="273" s="1"/>
  <c r="CJ60" i="273"/>
  <c r="AE57" i="280"/>
  <c r="AE59" i="280" s="1"/>
  <c r="AE63" i="280" s="1"/>
  <c r="CI9" i="265"/>
  <c r="CI11" i="265" s="1"/>
  <c r="CI14" i="265" s="1"/>
  <c r="CI19" i="265" s="1"/>
  <c r="CI22" i="265" s="1"/>
  <c r="CI45" i="281"/>
  <c r="CI47" i="281" s="1"/>
  <c r="CI51" i="281" s="1"/>
  <c r="CI84" i="281"/>
  <c r="CI71" i="281"/>
  <c r="CI73" i="281" s="1"/>
  <c r="CI77" i="281" s="1"/>
  <c r="CI61" i="281"/>
  <c r="CI50" i="281"/>
  <c r="CN136" i="273"/>
  <c r="CN24" i="273"/>
  <c r="CN25" i="273" s="1"/>
  <c r="CN108" i="273" s="1"/>
  <c r="CN109" i="273" s="1"/>
  <c r="CN14" i="282" s="1"/>
  <c r="CN15" i="282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26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AJ58" i="280"/>
  <c r="AJ45" i="280"/>
  <c r="CL130" i="273"/>
  <c r="CL38" i="273"/>
  <c r="CM39" i="273" s="1"/>
  <c r="CM41" i="273" s="1"/>
  <c r="CL96" i="281"/>
  <c r="CL97" i="281" s="1"/>
  <c r="CL37" i="281"/>
  <c r="CL131" i="273"/>
  <c r="CL120" i="273"/>
  <c r="CL22" i="281"/>
  <c r="CL13" i="281"/>
  <c r="CL125" i="273"/>
  <c r="AL112" i="281"/>
  <c r="AL113" i="281" s="1"/>
  <c r="CH9" i="265"/>
  <c r="CH11" i="265" s="1"/>
  <c r="CH14" i="265" s="1"/>
  <c r="CH19" i="265" s="1"/>
  <c r="CH22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24" i="273"/>
  <c r="CK121" i="273"/>
  <c r="CJ12" i="281"/>
  <c r="CJ14" i="281" s="1"/>
  <c r="CJ28" i="281" s="1"/>
  <c r="CK132" i="273"/>
  <c r="CP5" i="275"/>
  <c r="CP5" i="265"/>
  <c r="CP5" i="286"/>
  <c r="CP5" i="280"/>
  <c r="CP5" i="282"/>
  <c r="CP5" i="281"/>
  <c r="CP13" i="273"/>
  <c r="CP14" i="273" s="1"/>
  <c r="CP5" i="273"/>
  <c r="CQ10" i="273"/>
  <c r="CI59" i="265"/>
  <c r="CI60" i="265" s="1"/>
  <c r="CJ23" i="282"/>
  <c r="CJ26" i="282" s="1"/>
  <c r="AE52" i="280"/>
  <c r="AE54" i="280" s="1"/>
  <c r="AE62" i="280" s="1"/>
  <c r="AE64" i="280" s="1"/>
  <c r="AJ64" i="265"/>
  <c r="AK60" i="281"/>
  <c r="CL15" i="275"/>
  <c r="CL20" i="275" s="1"/>
  <c r="CM17" i="275" s="1"/>
  <c r="CL12" i="286"/>
  <c r="CL42" i="280"/>
  <c r="CL31" i="280"/>
  <c r="CL19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112" i="273" s="1"/>
  <c r="CN113" i="273" s="1"/>
  <c r="CN59" i="273" s="1"/>
  <c r="CM75" i="273"/>
  <c r="CM76" i="273" s="1"/>
  <c r="CM32" i="273"/>
  <c r="CM33" i="273" s="1"/>
  <c r="CM137" i="273"/>
  <c r="CM138" i="273" s="1"/>
  <c r="CM2" i="273"/>
  <c r="AY14" i="280" l="1"/>
  <c r="AY49" i="265" s="1"/>
  <c r="AY23" i="280"/>
  <c r="AY24" i="280" s="1"/>
  <c r="AY73" i="265" s="1"/>
  <c r="AZ21" i="280"/>
  <c r="CN25" i="282"/>
  <c r="CN16" i="282"/>
  <c r="CN13" i="265" s="1"/>
  <c r="CJ30" i="281"/>
  <c r="CJ36" i="281" s="1"/>
  <c r="CJ38" i="281" s="1"/>
  <c r="CJ59" i="265"/>
  <c r="CJ60" i="265" s="1"/>
  <c r="CK23" i="282"/>
  <c r="CM130" i="273"/>
  <c r="CM38" i="273"/>
  <c r="CN39" i="273" s="1"/>
  <c r="CN41" i="273" s="1"/>
  <c r="AK52" i="281"/>
  <c r="AK53" i="281" s="1"/>
  <c r="CH53" i="280"/>
  <c r="CH34" i="280"/>
  <c r="CI53" i="280"/>
  <c r="CI34" i="280"/>
  <c r="CJ66" i="273"/>
  <c r="CJ67" i="273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31" i="280"/>
  <c r="CM19" i="280"/>
  <c r="CM21" i="282"/>
  <c r="CM42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19" i="265" s="1"/>
  <c r="CJ22" i="265" s="1"/>
  <c r="CJ84" i="281"/>
  <c r="CJ71" i="281"/>
  <c r="CJ73" i="281" s="1"/>
  <c r="CJ77" i="281" s="1"/>
  <c r="CJ61" i="281"/>
  <c r="CJ50" i="281"/>
  <c r="CJ45" i="281"/>
  <c r="CJ47" i="281" s="1"/>
  <c r="CJ51" i="281" s="1"/>
  <c r="AL114" i="281"/>
  <c r="AL31" i="265" s="1"/>
  <c r="AL123" i="281"/>
  <c r="AL124" i="281" s="1"/>
  <c r="CM52" i="273"/>
  <c r="CM42" i="273"/>
  <c r="CM106" i="281"/>
  <c r="CM72" i="281"/>
  <c r="CM46" i="281"/>
  <c r="CM96" i="281"/>
  <c r="CM97" i="281" s="1"/>
  <c r="CM22" i="281"/>
  <c r="CM13" i="281"/>
  <c r="CM125" i="273"/>
  <c r="CM37" i="281"/>
  <c r="CM131" i="273"/>
  <c r="CM120" i="273"/>
  <c r="AE65" i="280"/>
  <c r="AE14" i="286"/>
  <c r="AE16" i="286" s="1"/>
  <c r="AE18" i="286" s="1"/>
  <c r="AE46" i="280"/>
  <c r="AE47" i="280" s="1"/>
  <c r="AE35" i="280"/>
  <c r="AE36" i="280" s="1"/>
  <c r="CQ5" i="275"/>
  <c r="CQ5" i="265"/>
  <c r="CQ5" i="286"/>
  <c r="CQ5" i="280"/>
  <c r="CQ5" i="282"/>
  <c r="CQ5" i="281"/>
  <c r="CR10" i="273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32" i="273"/>
  <c r="CK12" i="281"/>
  <c r="CK14" i="281" s="1"/>
  <c r="CK28" i="281" s="1"/>
  <c r="CL121" i="273"/>
  <c r="CK124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26" i="273"/>
  <c r="CK21" i="281"/>
  <c r="CK23" i="281" s="1"/>
  <c r="CK29" i="281" s="1"/>
  <c r="CO136" i="273"/>
  <c r="CO24" i="273"/>
  <c r="CO25" i="273" s="1"/>
  <c r="CO108" i="273" s="1"/>
  <c r="CO109" i="273" s="1"/>
  <c r="CO14" i="282" s="1"/>
  <c r="CO15" i="282" s="1"/>
  <c r="CN19" i="286"/>
  <c r="CN2" i="275"/>
  <c r="CN2" i="265"/>
  <c r="CN2" i="286"/>
  <c r="CN2" i="280"/>
  <c r="CN2" i="282"/>
  <c r="CN137" i="273"/>
  <c r="CN138" i="273" s="1"/>
  <c r="CN2" i="281"/>
  <c r="CN96" i="273"/>
  <c r="CN97" i="273" s="1"/>
  <c r="CN90" i="273"/>
  <c r="CN91" i="273" s="1"/>
  <c r="CN112" i="273" s="1"/>
  <c r="CO113" i="273" s="1"/>
  <c r="CO59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K26" i="282"/>
  <c r="AZ11" i="280" l="1"/>
  <c r="AZ13" i="280" s="1"/>
  <c r="AZ15" i="286" s="1"/>
  <c r="CO25" i="282"/>
  <c r="CO16" i="282"/>
  <c r="CO13" i="265" s="1"/>
  <c r="CK59" i="265"/>
  <c r="CK60" i="265" s="1"/>
  <c r="CL23" i="282"/>
  <c r="CL26" i="282" s="1"/>
  <c r="CN130" i="273"/>
  <c r="CN38" i="273"/>
  <c r="CO39" i="273" s="1"/>
  <c r="CO41" i="273" s="1"/>
  <c r="CL21" i="281"/>
  <c r="CL23" i="281" s="1"/>
  <c r="CL29" i="281" s="1"/>
  <c r="CM126" i="273"/>
  <c r="CN96" i="281"/>
  <c r="CN97" i="281" s="1"/>
  <c r="CN37" i="281"/>
  <c r="CN131" i="273"/>
  <c r="CN120" i="273"/>
  <c r="CN13" i="281"/>
  <c r="CN125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12" i="273" s="1"/>
  <c r="CP113" i="273" s="1"/>
  <c r="CP59" i="273" s="1"/>
  <c r="CO137" i="273"/>
  <c r="CO138" i="273" s="1"/>
  <c r="CO75" i="273"/>
  <c r="CO76" i="273" s="1"/>
  <c r="CO32" i="273"/>
  <c r="CO33" i="273" s="1"/>
  <c r="CO2" i="273"/>
  <c r="CK30" i="281"/>
  <c r="CK36" i="281" s="1"/>
  <c r="CK38" i="281" s="1"/>
  <c r="CP136" i="273"/>
  <c r="CP24" i="273"/>
  <c r="CP25" i="273" s="1"/>
  <c r="CP108" i="273" s="1"/>
  <c r="CP109" i="273" s="1"/>
  <c r="CP14" i="282" s="1"/>
  <c r="CP15" i="282" s="1"/>
  <c r="CQ13" i="286"/>
  <c r="CQ56" i="273"/>
  <c r="CQ47" i="273"/>
  <c r="CQ48" i="273" s="1"/>
  <c r="CQ51" i="273" s="1"/>
  <c r="CQ37" i="273"/>
  <c r="CQ19" i="273"/>
  <c r="CQ20" i="273" s="1"/>
  <c r="AE74" i="265"/>
  <c r="AE75" i="265" s="1"/>
  <c r="AE81" i="265" s="1"/>
  <c r="AF33" i="280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4" i="280"/>
  <c r="CJ53" i="280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L124" i="273"/>
  <c r="CM121" i="273"/>
  <c r="CL12" i="281"/>
  <c r="CL14" i="281" s="1"/>
  <c r="CL28" i="281" s="1"/>
  <c r="CL30" i="281" s="1"/>
  <c r="CL36" i="281" s="1"/>
  <c r="CL38" i="281" s="1"/>
  <c r="CM132" i="273"/>
  <c r="CR5" i="275"/>
  <c r="CR5" i="265"/>
  <c r="CR5" i="286"/>
  <c r="CR5" i="280"/>
  <c r="CR5" i="282"/>
  <c r="CR5" i="281"/>
  <c r="CR13" i="273"/>
  <c r="CR14" i="273" s="1"/>
  <c r="CR5" i="273"/>
  <c r="CS10" i="273"/>
  <c r="AE63" i="265"/>
  <c r="AE65" i="265" s="1"/>
  <c r="AE67" i="265" s="1"/>
  <c r="AE80" i="265" s="1"/>
  <c r="AF44" i="280"/>
  <c r="AE52" i="265"/>
  <c r="AE53" i="265" s="1"/>
  <c r="AE24" i="265"/>
  <c r="AE25" i="265" s="1"/>
  <c r="CN76" i="273"/>
  <c r="CH76" i="281"/>
  <c r="CH78" i="281" s="1"/>
  <c r="CH85" i="281" s="1"/>
  <c r="CH86" i="281" s="1"/>
  <c r="CI83" i="281" s="1"/>
  <c r="CK66" i="273"/>
  <c r="CK67" i="273" s="1"/>
  <c r="CL60" i="273"/>
  <c r="AZ14" i="280" l="1"/>
  <c r="AZ49" i="265" s="1"/>
  <c r="AZ23" i="280"/>
  <c r="AZ24" i="280" s="1"/>
  <c r="AZ73" i="265" s="1"/>
  <c r="BA21" i="280"/>
  <c r="CP25" i="282"/>
  <c r="CP16" i="282"/>
  <c r="CP13" i="265" s="1"/>
  <c r="CI76" i="281"/>
  <c r="CI78" i="281" s="1"/>
  <c r="CI85" i="281" s="1"/>
  <c r="CI86" i="281" s="1"/>
  <c r="CJ83" i="281" s="1"/>
  <c r="CO15" i="275"/>
  <c r="CO12" i="286"/>
  <c r="CO42" i="280"/>
  <c r="CO119" i="281"/>
  <c r="CO31" i="280"/>
  <c r="CO19" i="280"/>
  <c r="CO21" i="282"/>
  <c r="CO81" i="281"/>
  <c r="CO58" i="281"/>
  <c r="CO79" i="273"/>
  <c r="CP80" i="273" s="1"/>
  <c r="CP58" i="273" s="1"/>
  <c r="CO57" i="273"/>
  <c r="CL66" i="273"/>
  <c r="CL67" i="273" s="1"/>
  <c r="CM60" i="273"/>
  <c r="CN15" i="275"/>
  <c r="CN20" i="275" s="1"/>
  <c r="CO17" i="275" s="1"/>
  <c r="CN12" i="286"/>
  <c r="CN42" i="280"/>
  <c r="CN31" i="280"/>
  <c r="CN19" i="280"/>
  <c r="CN21" i="282"/>
  <c r="CN119" i="281"/>
  <c r="CN81" i="281"/>
  <c r="CN58" i="281"/>
  <c r="CN57" i="273"/>
  <c r="CN79" i="273"/>
  <c r="CO80" i="273" s="1"/>
  <c r="CO58" i="273" s="1"/>
  <c r="AF57" i="280"/>
  <c r="AF59" i="280" s="1"/>
  <c r="AF63" i="280" s="1"/>
  <c r="CS5" i="275"/>
  <c r="CS5" i="265"/>
  <c r="CS5" i="286"/>
  <c r="CS5" i="280"/>
  <c r="CS5" i="282"/>
  <c r="CS5" i="281"/>
  <c r="CT10" i="273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32" i="273"/>
  <c r="CM12" i="281"/>
  <c r="CM14" i="281" s="1"/>
  <c r="CM28" i="281" s="1"/>
  <c r="CN121" i="273"/>
  <c r="CM124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52" i="280"/>
  <c r="AF54" i="280" s="1"/>
  <c r="AF62" i="280" s="1"/>
  <c r="CQ136" i="273"/>
  <c r="CQ24" i="273"/>
  <c r="CQ25" i="273" s="1"/>
  <c r="CQ108" i="273" s="1"/>
  <c r="CQ109" i="273" s="1"/>
  <c r="CQ14" i="282" s="1"/>
  <c r="CQ15" i="282" s="1"/>
  <c r="CP19" i="286"/>
  <c r="CP2" i="275"/>
  <c r="CP2" i="265"/>
  <c r="CP2" i="286"/>
  <c r="CP2" i="280"/>
  <c r="CP2" i="282"/>
  <c r="CP137" i="273"/>
  <c r="CP138" i="273" s="1"/>
  <c r="CP90" i="273"/>
  <c r="CP91" i="273" s="1"/>
  <c r="CP112" i="273" s="1"/>
  <c r="CQ113" i="273" s="1"/>
  <c r="CQ59" i="273" s="1"/>
  <c r="CP2" i="281"/>
  <c r="CP96" i="273"/>
  <c r="CP97" i="273" s="1"/>
  <c r="CP75" i="273"/>
  <c r="CP76" i="273" s="1"/>
  <c r="CP32" i="273"/>
  <c r="CP33" i="273" s="1"/>
  <c r="CP2" i="273"/>
  <c r="CK9" i="265"/>
  <c r="CK11" i="265" s="1"/>
  <c r="CK14" i="265" s="1"/>
  <c r="CK19" i="265" s="1"/>
  <c r="CK22" i="265" s="1"/>
  <c r="CK45" i="281"/>
  <c r="CK47" i="281" s="1"/>
  <c r="CK51" i="281" s="1"/>
  <c r="CK84" i="281"/>
  <c r="CK71" i="281"/>
  <c r="CK73" i="281" s="1"/>
  <c r="CK77" i="281" s="1"/>
  <c r="CK61" i="281"/>
  <c r="CK50" i="281"/>
  <c r="CO130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25" i="273"/>
  <c r="CO120" i="273"/>
  <c r="CO37" i="281"/>
  <c r="CO131" i="273"/>
  <c r="CM21" i="281"/>
  <c r="CM23" i="281" s="1"/>
  <c r="CM29" i="281" s="1"/>
  <c r="CN126" i="273"/>
  <c r="CO52" i="273"/>
  <c r="CO42" i="273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19" i="265" s="1"/>
  <c r="CL22" i="265" s="1"/>
  <c r="CL84" i="281"/>
  <c r="CL71" i="281"/>
  <c r="CL73" i="281" s="1"/>
  <c r="CL77" i="281" s="1"/>
  <c r="CL61" i="281"/>
  <c r="CL50" i="281"/>
  <c r="CL45" i="281"/>
  <c r="CL47" i="281" s="1"/>
  <c r="CL51" i="281" s="1"/>
  <c r="AK58" i="280"/>
  <c r="AK45" i="280"/>
  <c r="CN122" i="281"/>
  <c r="CN105" i="281"/>
  <c r="CN107" i="281" s="1"/>
  <c r="CN111" i="281" s="1"/>
  <c r="CN98" i="281"/>
  <c r="CN10" i="265" s="1"/>
  <c r="CN110" i="281"/>
  <c r="BA11" i="280" l="1"/>
  <c r="BA13" i="280" s="1"/>
  <c r="BA15" i="286" s="1"/>
  <c r="CQ25" i="282"/>
  <c r="CQ16" i="282"/>
  <c r="CQ13" i="265" s="1"/>
  <c r="AF64" i="280"/>
  <c r="AF14" i="286" s="1"/>
  <c r="AF16" i="286" s="1"/>
  <c r="AF18" i="286" s="1"/>
  <c r="CJ76" i="281"/>
  <c r="CJ78" i="281" s="1"/>
  <c r="CJ85" i="281" s="1"/>
  <c r="CJ86" i="281" s="1"/>
  <c r="CK83" i="281" s="1"/>
  <c r="CP15" i="275"/>
  <c r="CP12" i="286"/>
  <c r="CP42" i="280"/>
  <c r="CP31" i="280"/>
  <c r="CP19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26" i="273"/>
  <c r="CO110" i="281"/>
  <c r="CO105" i="281"/>
  <c r="CO107" i="281" s="1"/>
  <c r="CO111" i="281" s="1"/>
  <c r="CO98" i="281"/>
  <c r="CO10" i="265" s="1"/>
  <c r="CO122" i="281"/>
  <c r="CP52" i="273"/>
  <c r="CP42" i="273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112" i="273" s="1"/>
  <c r="CR113" i="273" s="1"/>
  <c r="CR59" i="273" s="1"/>
  <c r="CQ75" i="273"/>
  <c r="CQ76" i="273" s="1"/>
  <c r="CQ32" i="273"/>
  <c r="CQ33" i="273" s="1"/>
  <c r="CQ137" i="273"/>
  <c r="CQ138" i="273" s="1"/>
  <c r="CQ2" i="273"/>
  <c r="AM123" i="281"/>
  <c r="AM124" i="281" s="1"/>
  <c r="AM114" i="281"/>
  <c r="AM31" i="265" s="1"/>
  <c r="CM30" i="281"/>
  <c r="CM36" i="281" s="1"/>
  <c r="CM38" i="281" s="1"/>
  <c r="CR136" i="273"/>
  <c r="CR24" i="273"/>
  <c r="CR25" i="273" s="1"/>
  <c r="CR108" i="273" s="1"/>
  <c r="CR109" i="273" s="1"/>
  <c r="CR14" i="282" s="1"/>
  <c r="CR15" i="282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L53" i="280"/>
  <c r="CL34" i="280"/>
  <c r="CK53" i="280"/>
  <c r="CK34" i="280"/>
  <c r="CP130" i="273"/>
  <c r="CP38" i="273"/>
  <c r="CQ39" i="273" s="1"/>
  <c r="CQ41" i="273" s="1"/>
  <c r="CP96" i="281"/>
  <c r="CP97" i="281" s="1"/>
  <c r="CP37" i="281"/>
  <c r="CP131" i="273"/>
  <c r="CP120" i="273"/>
  <c r="CP22" i="281"/>
  <c r="CP13" i="281"/>
  <c r="CP125" i="273"/>
  <c r="AF65" i="280"/>
  <c r="AF35" i="280"/>
  <c r="AF36" i="280" s="1"/>
  <c r="AF46" i="280"/>
  <c r="AF47" i="280" s="1"/>
  <c r="AL52" i="281"/>
  <c r="AL53" i="281" s="1"/>
  <c r="CN124" i="273"/>
  <c r="CO121" i="273"/>
  <c r="CN12" i="281"/>
  <c r="CN14" i="281" s="1"/>
  <c r="CN28" i="281" s="1"/>
  <c r="CO132" i="273"/>
  <c r="CT5" i="275"/>
  <c r="CT5" i="265"/>
  <c r="CT5" i="286"/>
  <c r="CT5" i="280"/>
  <c r="CT5" i="282"/>
  <c r="CT5" i="281"/>
  <c r="CT13" i="273"/>
  <c r="CT14" i="273" s="1"/>
  <c r="CT5" i="273"/>
  <c r="CU10" i="273"/>
  <c r="CM66" i="273"/>
  <c r="CM67" i="273" s="1"/>
  <c r="CN60" i="273"/>
  <c r="CO20" i="275"/>
  <c r="CP17" i="275" s="1"/>
  <c r="BA14" i="280" l="1"/>
  <c r="BA49" i="265" s="1"/>
  <c r="BA23" i="280"/>
  <c r="BA24" i="280" s="1"/>
  <c r="BA73" i="265" s="1"/>
  <c r="BB21" i="280"/>
  <c r="CR25" i="282"/>
  <c r="CR16" i="282"/>
  <c r="CR13" i="265" s="1"/>
  <c r="CT13" i="286"/>
  <c r="CT37" i="273"/>
  <c r="CT56" i="273"/>
  <c r="CT47" i="273"/>
  <c r="CT48" i="273" s="1"/>
  <c r="CT51" i="273" s="1"/>
  <c r="CT19" i="273"/>
  <c r="CT20" i="273" s="1"/>
  <c r="AF63" i="265"/>
  <c r="AF65" i="265" s="1"/>
  <c r="AF67" i="265" s="1"/>
  <c r="AF80" i="265" s="1"/>
  <c r="AG44" i="280"/>
  <c r="CP122" i="281"/>
  <c r="CP105" i="281"/>
  <c r="CP107" i="281" s="1"/>
  <c r="CP111" i="281" s="1"/>
  <c r="CP98" i="281"/>
  <c r="CP10" i="265" s="1"/>
  <c r="CP110" i="281"/>
  <c r="CQ130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U13" i="273"/>
  <c r="CU14" i="273" s="1"/>
  <c r="CU5" i="273"/>
  <c r="CP132" i="273"/>
  <c r="CO12" i="281"/>
  <c r="CO14" i="281" s="1"/>
  <c r="CO28" i="281" s="1"/>
  <c r="CP121" i="273"/>
  <c r="CO124" i="273"/>
  <c r="AF24" i="265"/>
  <c r="AF25" i="265" s="1"/>
  <c r="AF52" i="265"/>
  <c r="AF53" i="265" s="1"/>
  <c r="CQ15" i="275"/>
  <c r="CQ12" i="286"/>
  <c r="CQ31" i="280"/>
  <c r="CQ19" i="280"/>
  <c r="CQ21" i="282"/>
  <c r="CQ42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AF74" i="265"/>
  <c r="AF75" i="265" s="1"/>
  <c r="AF81" i="265" s="1"/>
  <c r="AG33" i="280"/>
  <c r="CQ52" i="273"/>
  <c r="CQ42" i="273"/>
  <c r="CS136" i="273"/>
  <c r="CS24" i="273"/>
  <c r="CS25" i="273" s="1"/>
  <c r="CS108" i="273" s="1"/>
  <c r="CS109" i="273" s="1"/>
  <c r="CS14" i="282" s="1"/>
  <c r="CS15" i="282" s="1"/>
  <c r="CR19" i="286"/>
  <c r="CR2" i="275"/>
  <c r="CR2" i="265"/>
  <c r="CR2" i="286"/>
  <c r="CR2" i="280"/>
  <c r="CR2" i="282"/>
  <c r="CR137" i="273"/>
  <c r="CR138" i="273" s="1"/>
  <c r="CR2" i="281"/>
  <c r="CR96" i="273"/>
  <c r="CR97" i="273" s="1"/>
  <c r="CR90" i="273"/>
  <c r="CR91" i="273" s="1"/>
  <c r="CR112" i="273" s="1"/>
  <c r="CS113" i="273" s="1"/>
  <c r="CS59" i="273" s="1"/>
  <c r="CR75" i="273"/>
  <c r="CR32" i="273"/>
  <c r="CR33" i="273" s="1"/>
  <c r="CR2" i="273"/>
  <c r="CM9" i="265"/>
  <c r="CM11" i="265" s="1"/>
  <c r="CM14" i="265" s="1"/>
  <c r="CM19" i="265" s="1"/>
  <c r="CM22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Q96" i="281"/>
  <c r="CQ97" i="281" s="1"/>
  <c r="CQ22" i="281"/>
  <c r="CQ13" i="281"/>
  <c r="CQ125" i="273"/>
  <c r="CQ37" i="281"/>
  <c r="CQ131" i="273"/>
  <c r="CQ120" i="273"/>
  <c r="CP126" i="273"/>
  <c r="CO21" i="281"/>
  <c r="CO23" i="281" s="1"/>
  <c r="CO29" i="281" s="1"/>
  <c r="BB11" i="280" l="1"/>
  <c r="BB13" i="280" s="1"/>
  <c r="BB15" i="286" s="1"/>
  <c r="CS25" i="282"/>
  <c r="CS16" i="282"/>
  <c r="CS13" i="265" s="1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2" i="280"/>
  <c r="CR31" i="280"/>
  <c r="CR19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31" i="273"/>
  <c r="CR120" i="273"/>
  <c r="CR13" i="281"/>
  <c r="CR125" i="273"/>
  <c r="CR22" i="281"/>
  <c r="CP21" i="281"/>
  <c r="CP23" i="281" s="1"/>
  <c r="CP29" i="281" s="1"/>
  <c r="CQ126" i="273"/>
  <c r="CQ110" i="281"/>
  <c r="CQ122" i="281"/>
  <c r="CQ105" i="281"/>
  <c r="CQ107" i="281" s="1"/>
  <c r="CQ111" i="281" s="1"/>
  <c r="CQ98" i="281"/>
  <c r="CQ10" i="265" s="1"/>
  <c r="CM53" i="280"/>
  <c r="CM34" i="280"/>
  <c r="CR130" i="273"/>
  <c r="CR38" i="273"/>
  <c r="CS39" i="273" s="1"/>
  <c r="CS41" i="273" s="1"/>
  <c r="AG52" i="280"/>
  <c r="AG54" i="280" s="1"/>
  <c r="AG62" i="280" s="1"/>
  <c r="AL64" i="265"/>
  <c r="AM60" i="281"/>
  <c r="CN9" i="265"/>
  <c r="CN11" i="265" s="1"/>
  <c r="CN14" i="265" s="1"/>
  <c r="CN19" i="265" s="1"/>
  <c r="CN22" i="265" s="1"/>
  <c r="CN84" i="281"/>
  <c r="CN71" i="281"/>
  <c r="CN73" i="281" s="1"/>
  <c r="CN77" i="281" s="1"/>
  <c r="CN61" i="281"/>
  <c r="CN50" i="281"/>
  <c r="CN45" i="281"/>
  <c r="CN47" i="281" s="1"/>
  <c r="CN51" i="281" s="1"/>
  <c r="CP124" i="273"/>
  <c r="CQ121" i="273"/>
  <c r="CP12" i="281"/>
  <c r="CP14" i="281" s="1"/>
  <c r="CP28" i="281" s="1"/>
  <c r="CQ132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P60" i="273"/>
  <c r="AF83" i="265"/>
  <c r="AF82" i="265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12" i="273" s="1"/>
  <c r="CT113" i="273" s="1"/>
  <c r="CT59" i="273" s="1"/>
  <c r="CS137" i="273"/>
  <c r="CS138" i="273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58" i="280"/>
  <c r="AL45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N3" i="275"/>
  <c r="CN3" i="265"/>
  <c r="CN3" i="286"/>
  <c r="CN3" i="280"/>
  <c r="CN3" i="282"/>
  <c r="CN3" i="281"/>
  <c r="CN50" i="273"/>
  <c r="CN3" i="273"/>
  <c r="CR52" i="273"/>
  <c r="CR42" i="273"/>
  <c r="AG57" i="280"/>
  <c r="AG59" i="280" s="1"/>
  <c r="AG63" i="280" s="1"/>
  <c r="CT136" i="273"/>
  <c r="CT24" i="273"/>
  <c r="CT25" i="273" s="1"/>
  <c r="CT108" i="273" s="1"/>
  <c r="CT109" i="273" s="1"/>
  <c r="CT14" i="282" s="1"/>
  <c r="CT15" i="282" s="1"/>
  <c r="BB14" i="280" l="1"/>
  <c r="BB49" i="265" s="1"/>
  <c r="BB23" i="280"/>
  <c r="BB24" i="280" s="1"/>
  <c r="BC21" i="280" s="1"/>
  <c r="BB73" i="265"/>
  <c r="CT25" i="282"/>
  <c r="CT16" i="282"/>
  <c r="CT13" i="265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37" i="273"/>
  <c r="CT138" i="273" s="1"/>
  <c r="CT90" i="273"/>
  <c r="CT91" i="273" s="1"/>
  <c r="CT112" i="273" s="1"/>
  <c r="CU113" i="273" s="1"/>
  <c r="CU59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19" i="265" s="1"/>
  <c r="CO22" i="265" s="1"/>
  <c r="CO45" i="281"/>
  <c r="CO47" i="281" s="1"/>
  <c r="CO51" i="281" s="1"/>
  <c r="CO84" i="281"/>
  <c r="CO71" i="281"/>
  <c r="CO73" i="281" s="1"/>
  <c r="CO77" i="281" s="1"/>
  <c r="CO61" i="281"/>
  <c r="CO50" i="281"/>
  <c r="CS130" i="273"/>
  <c r="CS38" i="273"/>
  <c r="CT39" i="273" s="1"/>
  <c r="CT41" i="273" s="1"/>
  <c r="CS96" i="281"/>
  <c r="CS97" i="281" s="1"/>
  <c r="CS22" i="281"/>
  <c r="CS13" i="281"/>
  <c r="CS125" i="273"/>
  <c r="CS120" i="273"/>
  <c r="CS37" i="281"/>
  <c r="CS131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32" i="273"/>
  <c r="CQ12" i="281"/>
  <c r="CQ14" i="281" s="1"/>
  <c r="CQ28" i="281" s="1"/>
  <c r="CR121" i="273"/>
  <c r="CQ124" i="273"/>
  <c r="AM52" i="281"/>
  <c r="AM53" i="281" s="1"/>
  <c r="CS52" i="273"/>
  <c r="CS42" i="273"/>
  <c r="CS106" i="281"/>
  <c r="CS72" i="281"/>
  <c r="CS46" i="281"/>
  <c r="CP66" i="273"/>
  <c r="CP67" i="273" s="1"/>
  <c r="CQ60" i="273"/>
  <c r="CP59" i="265"/>
  <c r="CP60" i="265" s="1"/>
  <c r="CQ23" i="282"/>
  <c r="CQ26" i="282" s="1"/>
  <c r="CU136" i="273"/>
  <c r="CU24" i="273"/>
  <c r="CU25" i="273" s="1"/>
  <c r="CU108" i="273" s="1"/>
  <c r="CU109" i="273" s="1"/>
  <c r="CU14" i="282" s="1"/>
  <c r="CU15" i="282" s="1"/>
  <c r="CP9" i="265"/>
  <c r="CP11" i="265" s="1"/>
  <c r="CP14" i="265" s="1"/>
  <c r="CP19" i="265" s="1"/>
  <c r="CP22" i="265" s="1"/>
  <c r="CP71" i="281"/>
  <c r="CP73" i="281" s="1"/>
  <c r="CP77" i="281" s="1"/>
  <c r="CP50" i="281"/>
  <c r="CN34" i="280"/>
  <c r="CN53" i="280"/>
  <c r="AG64" i="280"/>
  <c r="CQ21" i="281"/>
  <c r="CQ23" i="281" s="1"/>
  <c r="CQ29" i="281" s="1"/>
  <c r="CR126" i="273"/>
  <c r="CR122" i="281"/>
  <c r="CR105" i="281"/>
  <c r="CR107" i="281" s="1"/>
  <c r="CR111" i="281" s="1"/>
  <c r="CR98" i="281"/>
  <c r="CR10" i="265" s="1"/>
  <c r="CR110" i="281"/>
  <c r="BC11" i="280" l="1"/>
  <c r="BC13" i="280" s="1"/>
  <c r="BC15" i="286" s="1"/>
  <c r="CU25" i="282"/>
  <c r="CU16" i="282"/>
  <c r="CU13" i="265" s="1"/>
  <c r="CP45" i="281"/>
  <c r="CP47" i="281" s="1"/>
  <c r="CP51" i="281" s="1"/>
  <c r="CP61" i="281"/>
  <c r="CN76" i="281"/>
  <c r="CN78" i="281" s="1"/>
  <c r="CN85" i="281" s="1"/>
  <c r="CN86" i="281" s="1"/>
  <c r="CO83" i="281" s="1"/>
  <c r="AG65" i="280"/>
  <c r="AG14" i="286"/>
  <c r="AG16" i="286" s="1"/>
  <c r="AG18" i="286" s="1"/>
  <c r="AG46" i="280"/>
  <c r="AG47" i="280" s="1"/>
  <c r="AG35" i="280"/>
  <c r="AG36" i="280" s="1"/>
  <c r="CP53" i="280"/>
  <c r="CP34" i="280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112" i="273" s="1"/>
  <c r="CV113" i="273" s="1"/>
  <c r="CV59" i="273" s="1"/>
  <c r="CU75" i="273"/>
  <c r="CU32" i="273"/>
  <c r="CU33" i="273" s="1"/>
  <c r="CU137" i="273"/>
  <c r="CU138" i="273" s="1"/>
  <c r="CU2" i="273"/>
  <c r="CQ59" i="265"/>
  <c r="CQ60" i="265" s="1"/>
  <c r="CR23" i="282"/>
  <c r="CR26" i="282" s="1"/>
  <c r="CQ66" i="273"/>
  <c r="CQ67" i="273" s="1"/>
  <c r="CR60" i="273"/>
  <c r="AM30" i="265"/>
  <c r="AM33" i="265" s="1"/>
  <c r="AM37" i="265" s="1"/>
  <c r="AM42" i="265" s="1"/>
  <c r="AM47" i="265" s="1"/>
  <c r="AM50" i="265" s="1"/>
  <c r="AM62" i="281"/>
  <c r="AM63" i="281" s="1"/>
  <c r="CR124" i="273"/>
  <c r="CS121" i="273"/>
  <c r="CR12" i="281"/>
  <c r="CR14" i="281" s="1"/>
  <c r="CR28" i="281" s="1"/>
  <c r="CS132" i="273"/>
  <c r="AN69" i="265"/>
  <c r="AO121" i="281"/>
  <c r="CS15" i="275"/>
  <c r="CS20" i="275" s="1"/>
  <c r="CT17" i="275" s="1"/>
  <c r="CS12" i="286"/>
  <c r="CS42" i="280"/>
  <c r="CS119" i="281"/>
  <c r="CS31" i="280"/>
  <c r="CS19" i="280"/>
  <c r="CS21" i="282"/>
  <c r="CS81" i="281"/>
  <c r="CS58" i="281"/>
  <c r="CS79" i="273"/>
  <c r="CT80" i="273" s="1"/>
  <c r="CT58" i="273" s="1"/>
  <c r="CS57" i="273"/>
  <c r="CV136" i="273"/>
  <c r="CV24" i="273"/>
  <c r="CV25" i="273" s="1"/>
  <c r="CV108" i="273" s="1"/>
  <c r="CV109" i="273" s="1"/>
  <c r="CV14" i="282" s="1"/>
  <c r="CV15" i="282" s="1"/>
  <c r="CW13" i="286"/>
  <c r="CW56" i="273"/>
  <c r="CW47" i="273"/>
  <c r="CW48" i="273" s="1"/>
  <c r="CW51" i="273" s="1"/>
  <c r="CW37" i="273"/>
  <c r="CW19" i="273"/>
  <c r="CW20" i="273" s="1"/>
  <c r="CT52" i="273"/>
  <c r="CT42" i="273"/>
  <c r="CU76" i="273"/>
  <c r="CT46" i="281"/>
  <c r="CT106" i="281"/>
  <c r="CT72" i="281"/>
  <c r="CR21" i="281"/>
  <c r="CR23" i="281" s="1"/>
  <c r="CR29" i="281" s="1"/>
  <c r="CS126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X5" i="275"/>
  <c r="CX5" i="265"/>
  <c r="CX5" i="286"/>
  <c r="CX5" i="280"/>
  <c r="CX5" i="282"/>
  <c r="CX5" i="281"/>
  <c r="CX13" i="273"/>
  <c r="CX14" i="273" s="1"/>
  <c r="CX5" i="273"/>
  <c r="CY10" i="273"/>
  <c r="CS110" i="281"/>
  <c r="CS105" i="281"/>
  <c r="CS107" i="281" s="1"/>
  <c r="CS111" i="281" s="1"/>
  <c r="CS98" i="281"/>
  <c r="CS10" i="265" s="1"/>
  <c r="CS122" i="281"/>
  <c r="CO53" i="280"/>
  <c r="CO34" i="280"/>
  <c r="CT130" i="273"/>
  <c r="CT38" i="273"/>
  <c r="CU39" i="273" s="1"/>
  <c r="CU41" i="273" s="1"/>
  <c r="CT96" i="281"/>
  <c r="CT97" i="281" s="1"/>
  <c r="CT37" i="281"/>
  <c r="CT131" i="273"/>
  <c r="CT120" i="273"/>
  <c r="CT22" i="281"/>
  <c r="CT13" i="281"/>
  <c r="CT125" i="273"/>
  <c r="BC14" i="280" l="1"/>
  <c r="BC49" i="265" s="1"/>
  <c r="BC23" i="280"/>
  <c r="BC24" i="280" s="1"/>
  <c r="BD21" i="280" s="1"/>
  <c r="BC73" i="265"/>
  <c r="CV25" i="282"/>
  <c r="CV16" i="282"/>
  <c r="CV13" i="265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19" i="265" s="1"/>
  <c r="CQ22" i="265" s="1"/>
  <c r="CQ45" i="281"/>
  <c r="CQ47" i="281" s="1"/>
  <c r="CQ51" i="281" s="1"/>
  <c r="CQ84" i="281"/>
  <c r="CQ71" i="281"/>
  <c r="CQ73" i="281" s="1"/>
  <c r="CQ77" i="281" s="1"/>
  <c r="CQ61" i="281"/>
  <c r="CQ50" i="281"/>
  <c r="CT126" i="273"/>
  <c r="CS21" i="281"/>
  <c r="CS23" i="281" s="1"/>
  <c r="CS29" i="281" s="1"/>
  <c r="CU15" i="275"/>
  <c r="CU12" i="286"/>
  <c r="CU31" i="280"/>
  <c r="CU19" i="280"/>
  <c r="CU21" i="282"/>
  <c r="CU42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32" i="273"/>
  <c r="CS12" i="281"/>
  <c r="CS14" i="281" s="1"/>
  <c r="CS28" i="281" s="1"/>
  <c r="CT121" i="273"/>
  <c r="CS124" i="273"/>
  <c r="AM64" i="265"/>
  <c r="AN60" i="281"/>
  <c r="CR66" i="273"/>
  <c r="CR67" i="273" s="1"/>
  <c r="CS60" i="273"/>
  <c r="CR59" i="265"/>
  <c r="CR60" i="265" s="1"/>
  <c r="CS23" i="282"/>
  <c r="CU130" i="273"/>
  <c r="CU38" i="273"/>
  <c r="CV39" i="273" s="1"/>
  <c r="CV41" i="273" s="1"/>
  <c r="AG63" i="265"/>
  <c r="AG65" i="265" s="1"/>
  <c r="AG67" i="265" s="1"/>
  <c r="AG80" i="265" s="1"/>
  <c r="AH44" i="280"/>
  <c r="AG52" i="265"/>
  <c r="AG53" i="265" s="1"/>
  <c r="AG24" i="265"/>
  <c r="AG25" i="265" s="1"/>
  <c r="CU52" i="273"/>
  <c r="CU42" i="273"/>
  <c r="CY5" i="275"/>
  <c r="CY5" i="265"/>
  <c r="CY5" i="286"/>
  <c r="CY5" i="280"/>
  <c r="CY5" i="282"/>
  <c r="CY5" i="281"/>
  <c r="CZ10" i="273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2" i="280"/>
  <c r="CT31" i="280"/>
  <c r="CT19" i="280"/>
  <c r="CT21" i="282"/>
  <c r="CT119" i="281"/>
  <c r="CT81" i="281"/>
  <c r="CT58" i="281"/>
  <c r="CT57" i="273"/>
  <c r="CT79" i="273"/>
  <c r="CU80" i="273" s="1"/>
  <c r="CU58" i="273" s="1"/>
  <c r="CW136" i="273"/>
  <c r="CW24" i="273"/>
  <c r="CW25" i="273" s="1"/>
  <c r="CW108" i="273" s="1"/>
  <c r="CW109" i="273" s="1"/>
  <c r="CW14" i="282" s="1"/>
  <c r="CW15" i="282" s="1"/>
  <c r="CV19" i="286"/>
  <c r="CV2" i="275"/>
  <c r="CV2" i="265"/>
  <c r="CV2" i="286"/>
  <c r="CV2" i="280"/>
  <c r="CV2" i="282"/>
  <c r="CV137" i="273"/>
  <c r="CV138" i="273" s="1"/>
  <c r="CV2" i="281"/>
  <c r="CV96" i="273"/>
  <c r="CV97" i="273" s="1"/>
  <c r="CV90" i="273"/>
  <c r="CV91" i="273" s="1"/>
  <c r="CV112" i="273" s="1"/>
  <c r="CW113" i="273" s="1"/>
  <c r="CW59" i="273" s="1"/>
  <c r="CV75" i="273"/>
  <c r="CV76" i="273" s="1"/>
  <c r="CV32" i="273"/>
  <c r="CV33" i="273" s="1"/>
  <c r="CV2" i="273"/>
  <c r="CS26" i="282"/>
  <c r="CR30" i="281"/>
  <c r="CR36" i="281" s="1"/>
  <c r="CR38" i="281" s="1"/>
  <c r="AM45" i="280"/>
  <c r="AM58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25" i="273"/>
  <c r="CU37" i="281"/>
  <c r="CU131" i="273"/>
  <c r="CU120" i="273"/>
  <c r="AG74" i="265"/>
  <c r="AG75" i="265" s="1"/>
  <c r="AG81" i="265" s="1"/>
  <c r="AH33" i="280"/>
  <c r="BD11" i="280" l="1"/>
  <c r="BD13" i="280" s="1"/>
  <c r="BD15" i="286" s="1"/>
  <c r="CW25" i="282"/>
  <c r="CW16" i="282"/>
  <c r="CW13" i="265" s="1"/>
  <c r="CV15" i="275"/>
  <c r="CV12" i="286"/>
  <c r="CV42" i="280"/>
  <c r="CV31" i="280"/>
  <c r="CV19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AH52" i="280"/>
  <c r="AH54" i="280" s="1"/>
  <c r="AH62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19" i="265" s="1"/>
  <c r="CR22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31" i="273"/>
  <c r="CV120" i="273"/>
  <c r="CV13" i="281"/>
  <c r="CV125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12" i="273" s="1"/>
  <c r="CX113" i="273" s="1"/>
  <c r="CX59" i="273" s="1"/>
  <c r="CW137" i="273"/>
  <c r="CW138" i="273" s="1"/>
  <c r="CW75" i="273"/>
  <c r="CW76" i="273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AG82" i="265"/>
  <c r="AG83" i="265"/>
  <c r="CR3" i="275"/>
  <c r="CR3" i="265"/>
  <c r="CR3" i="286"/>
  <c r="CR3" i="280"/>
  <c r="CR3" i="282"/>
  <c r="CR3" i="281"/>
  <c r="CR50" i="273"/>
  <c r="CR3" i="273"/>
  <c r="CT124" i="273"/>
  <c r="CU121" i="273"/>
  <c r="AO123" i="281"/>
  <c r="AO124" i="281" s="1"/>
  <c r="AO114" i="281"/>
  <c r="AO31" i="265" s="1"/>
  <c r="CV130" i="273"/>
  <c r="CV38" i="273"/>
  <c r="CW39" i="273" s="1"/>
  <c r="CW41" i="273" s="1"/>
  <c r="CX136" i="273"/>
  <c r="CX24" i="273"/>
  <c r="CX25" i="273" s="1"/>
  <c r="CX108" i="273" s="1"/>
  <c r="CX109" i="273" s="1"/>
  <c r="CX14" i="282" s="1"/>
  <c r="CX15" i="282" s="1"/>
  <c r="CY13" i="286"/>
  <c r="CY56" i="273"/>
  <c r="CY47" i="273"/>
  <c r="CY48" i="273" s="1"/>
  <c r="CY51" i="273" s="1"/>
  <c r="CY37" i="273"/>
  <c r="CY19" i="273"/>
  <c r="CY20" i="273" s="1"/>
  <c r="AH57" i="280"/>
  <c r="AH59" i="280" s="1"/>
  <c r="AH63" i="280" s="1"/>
  <c r="CV52" i="273"/>
  <c r="CV42" i="273"/>
  <c r="CS66" i="273"/>
  <c r="CS67" i="273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26" i="273"/>
  <c r="CQ53" i="280"/>
  <c r="CQ34" i="280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32" i="273"/>
  <c r="BD14" i="280" l="1"/>
  <c r="BD49" i="265" s="1"/>
  <c r="BD23" i="280"/>
  <c r="BD24" i="280" s="1"/>
  <c r="BD73" i="265" s="1"/>
  <c r="CX25" i="282"/>
  <c r="CX16" i="282"/>
  <c r="CX13" i="265" s="1"/>
  <c r="CT59" i="265"/>
  <c r="CT60" i="265" s="1"/>
  <c r="CU23" i="282"/>
  <c r="CU26" i="282" s="1"/>
  <c r="CT9" i="265"/>
  <c r="CT11" i="265" s="1"/>
  <c r="CT14" i="265" s="1"/>
  <c r="CT19" i="265" s="1"/>
  <c r="CT22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2" i="280"/>
  <c r="CW119" i="281"/>
  <c r="CW31" i="280"/>
  <c r="CW19" i="280"/>
  <c r="CW21" i="282"/>
  <c r="CW81" i="281"/>
  <c r="CW58" i="281"/>
  <c r="CW79" i="273"/>
  <c r="CX80" i="273" s="1"/>
  <c r="CX58" i="273" s="1"/>
  <c r="CW57" i="273"/>
  <c r="CV132" i="273"/>
  <c r="CU12" i="281"/>
  <c r="CU14" i="281" s="1"/>
  <c r="CU28" i="281" s="1"/>
  <c r="CU21" i="281"/>
  <c r="CU23" i="281" s="1"/>
  <c r="CU29" i="281" s="1"/>
  <c r="CV126" i="273"/>
  <c r="CT66" i="273"/>
  <c r="CT67" i="273" s="1"/>
  <c r="CU60" i="273"/>
  <c r="CV4" i="275"/>
  <c r="CV4" i="265"/>
  <c r="CV4" i="286"/>
  <c r="CV4" i="280"/>
  <c r="CV4" i="282"/>
  <c r="CV4" i="281"/>
  <c r="CV4" i="273"/>
  <c r="CY136" i="273"/>
  <c r="CY24" i="273"/>
  <c r="CY25" i="273" s="1"/>
  <c r="CY108" i="273" s="1"/>
  <c r="CY109" i="273" s="1"/>
  <c r="CY14" i="282" s="1"/>
  <c r="CY15" i="282" s="1"/>
  <c r="CX19" i="286"/>
  <c r="CX2" i="275"/>
  <c r="CX2" i="265"/>
  <c r="CX2" i="286"/>
  <c r="CX2" i="280"/>
  <c r="CX2" i="282"/>
  <c r="CX137" i="273"/>
  <c r="CX138" i="273" s="1"/>
  <c r="CX90" i="273"/>
  <c r="CX91" i="273" s="1"/>
  <c r="CX112" i="273" s="1"/>
  <c r="CY113" i="273" s="1"/>
  <c r="CY59" i="273" s="1"/>
  <c r="CX2" i="281"/>
  <c r="CX96" i="273"/>
  <c r="CX97" i="273" s="1"/>
  <c r="CX75" i="273"/>
  <c r="CX32" i="273"/>
  <c r="CX33" i="273" s="1"/>
  <c r="CX2" i="273"/>
  <c r="CW52" i="273"/>
  <c r="CW42" i="273"/>
  <c r="CV121" i="273"/>
  <c r="CU124" i="273"/>
  <c r="DA5" i="275"/>
  <c r="DA5" i="265"/>
  <c r="DA5" i="286"/>
  <c r="DA5" i="280"/>
  <c r="DA5" i="282"/>
  <c r="DA5" i="281"/>
  <c r="DB10" i="273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30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25" i="273"/>
  <c r="CW120" i="273"/>
  <c r="CW37" i="281"/>
  <c r="CW131" i="273"/>
  <c r="CV122" i="281"/>
  <c r="CV105" i="281"/>
  <c r="CV107" i="281" s="1"/>
  <c r="CV111" i="281" s="1"/>
  <c r="CV98" i="281"/>
  <c r="CV10" i="265" s="1"/>
  <c r="CV110" i="281"/>
  <c r="CR34" i="280"/>
  <c r="CR53" i="280"/>
  <c r="AH64" i="280"/>
  <c r="CS9" i="265"/>
  <c r="CS11" i="265" s="1"/>
  <c r="CS14" i="265" s="1"/>
  <c r="CS19" i="265" s="1"/>
  <c r="CS22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Q76" i="281"/>
  <c r="CQ78" i="281" s="1"/>
  <c r="CQ85" i="281" s="1"/>
  <c r="CQ86" i="281" s="1"/>
  <c r="CR83" i="281" s="1"/>
  <c r="CV20" i="275"/>
  <c r="CW17" i="275" s="1"/>
  <c r="BE21" i="280" l="1"/>
  <c r="BE11" i="280" s="1"/>
  <c r="BE13" i="280" s="1"/>
  <c r="BE15" i="286" s="1"/>
  <c r="CY25" i="282"/>
  <c r="CY16" i="282"/>
  <c r="CY13" i="265" s="1"/>
  <c r="CU30" i="281"/>
  <c r="CU36" i="281" s="1"/>
  <c r="CU38" i="281" s="1"/>
  <c r="CR76" i="281"/>
  <c r="CR78" i="281" s="1"/>
  <c r="CR85" i="281" s="1"/>
  <c r="CR86" i="281" s="1"/>
  <c r="CS83" i="281" s="1"/>
  <c r="AP112" i="281"/>
  <c r="AP113" i="281" s="1"/>
  <c r="AN58" i="280"/>
  <c r="AN45" i="280"/>
  <c r="CS53" i="280"/>
  <c r="CS34" i="280"/>
  <c r="DB5" i="275"/>
  <c r="DB5" i="265"/>
  <c r="DB5" i="286"/>
  <c r="DB5" i="280"/>
  <c r="DB5" i="282"/>
  <c r="DB5" i="281"/>
  <c r="DB13" i="273"/>
  <c r="DB14" i="273" s="1"/>
  <c r="DB5" i="273"/>
  <c r="DC10" i="273"/>
  <c r="CV124" i="273"/>
  <c r="CW121" i="273"/>
  <c r="CX130" i="273"/>
  <c r="CX38" i="273"/>
  <c r="CY39" i="273" s="1"/>
  <c r="CY41" i="273" s="1"/>
  <c r="CX96" i="281"/>
  <c r="CX97" i="281" s="1"/>
  <c r="CX37" i="281"/>
  <c r="CX131" i="273"/>
  <c r="CX120" i="273"/>
  <c r="CX22" i="281"/>
  <c r="CX13" i="281"/>
  <c r="CX125" i="273"/>
  <c r="CU66" i="273"/>
  <c r="CU67" i="273" s="1"/>
  <c r="CV60" i="273"/>
  <c r="CV21" i="281"/>
  <c r="CV23" i="281" s="1"/>
  <c r="CV29" i="281" s="1"/>
  <c r="CW126" i="273"/>
  <c r="CU9" i="265"/>
  <c r="CU11" i="265" s="1"/>
  <c r="CU14" i="265" s="1"/>
  <c r="CU19" i="265" s="1"/>
  <c r="CU22" i="265" s="1"/>
  <c r="CU45" i="281"/>
  <c r="CU47" i="281" s="1"/>
  <c r="CU51" i="281" s="1"/>
  <c r="CU84" i="281"/>
  <c r="CU71" i="281"/>
  <c r="CU73" i="281" s="1"/>
  <c r="CU77" i="281" s="1"/>
  <c r="CU61" i="281"/>
  <c r="CU50" i="281"/>
  <c r="CW20" i="275"/>
  <c r="CX17" i="275" s="1"/>
  <c r="CT53" i="280"/>
  <c r="CT34" i="280"/>
  <c r="CX15" i="275"/>
  <c r="CX12" i="286"/>
  <c r="CX42" i="280"/>
  <c r="CX31" i="280"/>
  <c r="CX19" i="280"/>
  <c r="CX21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65" i="280"/>
  <c r="AH46" i="280"/>
  <c r="AH47" i="280" s="1"/>
  <c r="AH35" i="280"/>
  <c r="AH36" i="280" s="1"/>
  <c r="CW110" i="281"/>
  <c r="CW105" i="281"/>
  <c r="CW107" i="281" s="1"/>
  <c r="CW111" i="281" s="1"/>
  <c r="CW98" i="281"/>
  <c r="CW10" i="265" s="1"/>
  <c r="CW122" i="281"/>
  <c r="CX52" i="273"/>
  <c r="CX42" i="273"/>
  <c r="CZ136" i="273"/>
  <c r="CZ24" i="273"/>
  <c r="CZ25" i="273" s="1"/>
  <c r="CZ108" i="273" s="1"/>
  <c r="CZ109" i="273" s="1"/>
  <c r="CZ14" i="282" s="1"/>
  <c r="CZ15" i="282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112" i="273" s="1"/>
  <c r="CZ113" i="273" s="1"/>
  <c r="CZ59" i="273" s="1"/>
  <c r="CY75" i="273"/>
  <c r="CY32" i="273"/>
  <c r="CY33" i="273" s="1"/>
  <c r="CY137" i="273"/>
  <c r="CY138" i="273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V30" i="281" s="1"/>
  <c r="CV36" i="281" s="1"/>
  <c r="CV38" i="281" s="1"/>
  <c r="CW132" i="273"/>
  <c r="CU59" i="265"/>
  <c r="CU60" i="265" s="1"/>
  <c r="CV23" i="282"/>
  <c r="CV26" i="282" s="1"/>
  <c r="BE14" i="280" l="1"/>
  <c r="BE49" i="265" s="1"/>
  <c r="BE23" i="280"/>
  <c r="BE24" i="280" s="1"/>
  <c r="BF21" i="280" s="1"/>
  <c r="BE73" i="265"/>
  <c r="CZ25" i="282"/>
  <c r="CZ16" i="282"/>
  <c r="CZ13" i="265" s="1"/>
  <c r="CS76" i="281"/>
  <c r="CS78" i="281" s="1"/>
  <c r="CS85" i="281" s="1"/>
  <c r="CS86" i="281" s="1"/>
  <c r="CT83" i="281" s="1"/>
  <c r="CV9" i="265"/>
  <c r="CV11" i="265" s="1"/>
  <c r="CV14" i="265" s="1"/>
  <c r="CV19" i="265" s="1"/>
  <c r="CV22" i="265" s="1"/>
  <c r="CV84" i="281"/>
  <c r="CV71" i="281"/>
  <c r="CV73" i="281" s="1"/>
  <c r="CV77" i="281" s="1"/>
  <c r="CV61" i="281"/>
  <c r="CV50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25" i="273"/>
  <c r="CY37" i="281"/>
  <c r="CY131" i="273"/>
  <c r="CY120" i="273"/>
  <c r="AH63" i="265"/>
  <c r="AH65" i="265" s="1"/>
  <c r="AH67" i="265" s="1"/>
  <c r="AH80" i="265" s="1"/>
  <c r="AI44" i="280"/>
  <c r="AO52" i="281"/>
  <c r="AO53" i="281" s="1"/>
  <c r="CU53" i="280"/>
  <c r="CU34" i="280"/>
  <c r="CU3" i="275"/>
  <c r="CU3" i="265"/>
  <c r="CU3" i="286"/>
  <c r="CU3" i="280"/>
  <c r="CU3" i="282"/>
  <c r="CU3" i="281"/>
  <c r="CU50" i="273"/>
  <c r="CU3" i="273"/>
  <c r="CY52" i="273"/>
  <c r="CY42" i="273"/>
  <c r="CX121" i="273"/>
  <c r="CW124" i="273"/>
  <c r="DC5" i="275"/>
  <c r="DC5" i="265"/>
  <c r="DC5" i="286"/>
  <c r="DC5" i="280"/>
  <c r="DC5" i="282"/>
  <c r="DC5" i="281"/>
  <c r="DD10" i="273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32" i="273"/>
  <c r="CW12" i="281"/>
  <c r="CW14" i="281" s="1"/>
  <c r="CW28" i="281" s="1"/>
  <c r="CY130" i="273"/>
  <c r="CY38" i="273"/>
  <c r="CZ39" i="273" s="1"/>
  <c r="CZ41" i="273" s="1"/>
  <c r="CY76" i="273"/>
  <c r="DA136" i="273"/>
  <c r="DA24" i="273"/>
  <c r="DA25" i="273" s="1"/>
  <c r="DA108" i="273" s="1"/>
  <c r="DA109" i="273" s="1"/>
  <c r="DA14" i="282" s="1"/>
  <c r="DA15" i="282" s="1"/>
  <c r="CZ19" i="286"/>
  <c r="CZ2" i="275"/>
  <c r="CZ2" i="265"/>
  <c r="CZ2" i="286"/>
  <c r="CZ2" i="280"/>
  <c r="CZ2" i="282"/>
  <c r="CZ137" i="273"/>
  <c r="CZ138" i="273" s="1"/>
  <c r="CZ2" i="281"/>
  <c r="CZ96" i="273"/>
  <c r="CZ97" i="273" s="1"/>
  <c r="CZ90" i="273"/>
  <c r="CZ91" i="273" s="1"/>
  <c r="CZ112" i="273" s="1"/>
  <c r="DA113" i="273" s="1"/>
  <c r="DA59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33" i="280"/>
  <c r="AH24" i="265"/>
  <c r="AH25" i="265" s="1"/>
  <c r="AH52" i="265"/>
  <c r="AH53" i="265" s="1"/>
  <c r="CX20" i="275"/>
  <c r="CY17" i="275" s="1"/>
  <c r="CX126" i="273"/>
  <c r="CW21" i="281"/>
  <c r="CW23" i="281" s="1"/>
  <c r="CW29" i="281" s="1"/>
  <c r="CV66" i="273"/>
  <c r="CV67" i="273" s="1"/>
  <c r="CW60" i="273"/>
  <c r="CX122" i="281"/>
  <c r="CX105" i="281"/>
  <c r="CX107" i="281" s="1"/>
  <c r="CX111" i="281" s="1"/>
  <c r="CX98" i="281"/>
  <c r="CX10" i="265" s="1"/>
  <c r="CX110" i="281"/>
  <c r="BF11" i="280" l="1"/>
  <c r="BF13" i="280" s="1"/>
  <c r="BF15" i="286" s="1"/>
  <c r="DA25" i="282"/>
  <c r="DA16" i="282"/>
  <c r="DA13" i="265" s="1"/>
  <c r="CT76" i="281"/>
  <c r="CT78" i="281" s="1"/>
  <c r="CT85" i="281" s="1"/>
  <c r="CT86" i="281" s="1"/>
  <c r="CU83" i="281" s="1"/>
  <c r="CW66" i="273"/>
  <c r="CW67" i="273" s="1"/>
  <c r="CX60" i="273"/>
  <c r="AI52" i="280"/>
  <c r="AI54" i="280" s="1"/>
  <c r="AI62" i="280" s="1"/>
  <c r="CZ130" i="273"/>
  <c r="CZ38" i="273"/>
  <c r="DA39" i="273" s="1"/>
  <c r="DA41" i="273" s="1"/>
  <c r="CZ52" i="273"/>
  <c r="CZ42" i="273"/>
  <c r="CW30" i="281"/>
  <c r="CW36" i="281" s="1"/>
  <c r="CW38" i="281" s="1"/>
  <c r="CW59" i="265"/>
  <c r="CW60" i="265" s="1"/>
  <c r="CX23" i="282"/>
  <c r="CX26" i="282" s="1"/>
  <c r="AP69" i="265"/>
  <c r="AQ121" i="281"/>
  <c r="DB136" i="273"/>
  <c r="DB24" i="273"/>
  <c r="DB25" i="273" s="1"/>
  <c r="DB108" i="273" s="1"/>
  <c r="DB109" i="273" s="1"/>
  <c r="DB14" i="282" s="1"/>
  <c r="DB15" i="282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57" i="280"/>
  <c r="AI59" i="280" s="1"/>
  <c r="AI63" i="280" s="1"/>
  <c r="CY110" i="281"/>
  <c r="CY122" i="281"/>
  <c r="CY105" i="281"/>
  <c r="CY107" i="281" s="1"/>
  <c r="CY111" i="281" s="1"/>
  <c r="CY98" i="281"/>
  <c r="CY10" i="265" s="1"/>
  <c r="CV34" i="280"/>
  <c r="CV53" i="280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26" i="273"/>
  <c r="CZ96" i="281"/>
  <c r="CZ97" i="281" s="1"/>
  <c r="CZ37" i="281"/>
  <c r="CZ131" i="273"/>
  <c r="CZ120" i="273"/>
  <c r="CZ13" i="281"/>
  <c r="CZ125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12" i="273" s="1"/>
  <c r="DB113" i="273" s="1"/>
  <c r="DB59" i="273" s="1"/>
  <c r="DA137" i="273"/>
  <c r="DA138" i="273" s="1"/>
  <c r="DA75" i="273"/>
  <c r="DA76" i="273" s="1"/>
  <c r="DA32" i="273"/>
  <c r="DA33" i="273" s="1"/>
  <c r="DA2" i="273"/>
  <c r="CY15" i="275"/>
  <c r="CY20" i="275" s="1"/>
  <c r="CZ17" i="275" s="1"/>
  <c r="CY12" i="286"/>
  <c r="CY31" i="280"/>
  <c r="CY19" i="280"/>
  <c r="CY21" i="282"/>
  <c r="CY42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32" i="273"/>
  <c r="DD5" i="275"/>
  <c r="DD5" i="265"/>
  <c r="DD5" i="286"/>
  <c r="DD5" i="280"/>
  <c r="DD5" i="282"/>
  <c r="DD5" i="281"/>
  <c r="DD13" i="273"/>
  <c r="DD14" i="273" s="1"/>
  <c r="DD5" i="273"/>
  <c r="DE10" i="273"/>
  <c r="CX124" i="273"/>
  <c r="CY121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BF14" i="280" l="1"/>
  <c r="BF49" i="265" s="1"/>
  <c r="BF23" i="280"/>
  <c r="BF24" i="280" s="1"/>
  <c r="BF73" i="265" s="1"/>
  <c r="BG21" i="280"/>
  <c r="DB25" i="282"/>
  <c r="DB16" i="282"/>
  <c r="DB13" i="265" s="1"/>
  <c r="CU76" i="281"/>
  <c r="CU78" i="281" s="1"/>
  <c r="CU85" i="281" s="1"/>
  <c r="CU86" i="281" s="1"/>
  <c r="CV83" i="281" s="1"/>
  <c r="CZ121" i="273"/>
  <c r="CY124" i="273"/>
  <c r="DD13" i="286"/>
  <c r="DD37" i="273"/>
  <c r="DD56" i="273"/>
  <c r="DD47" i="273"/>
  <c r="DD48" i="273" s="1"/>
  <c r="DD51" i="273" s="1"/>
  <c r="DD19" i="273"/>
  <c r="DD20" i="273" s="1"/>
  <c r="DA130" i="273"/>
  <c r="DA38" i="273"/>
  <c r="DB39" i="273" s="1"/>
  <c r="DB41" i="273" s="1"/>
  <c r="DA96" i="281"/>
  <c r="DA97" i="281" s="1"/>
  <c r="DA22" i="281"/>
  <c r="DA13" i="281"/>
  <c r="DA125" i="273"/>
  <c r="DA120" i="273"/>
  <c r="DA37" i="281"/>
  <c r="DA131" i="273"/>
  <c r="DC136" i="273"/>
  <c r="DC24" i="273"/>
  <c r="DC25" i="273" s="1"/>
  <c r="DC108" i="273" s="1"/>
  <c r="DC109" i="273" s="1"/>
  <c r="DC14" i="282" s="1"/>
  <c r="DC15" i="282" s="1"/>
  <c r="AO58" i="280"/>
  <c r="AO45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26" i="273"/>
  <c r="CZ4" i="275"/>
  <c r="CZ4" i="265"/>
  <c r="CZ4" i="286"/>
  <c r="CZ4" i="280"/>
  <c r="CZ4" i="282"/>
  <c r="CZ4" i="281"/>
  <c r="CZ4" i="273"/>
  <c r="DA52" i="273"/>
  <c r="DA42" i="273"/>
  <c r="CX66" i="273"/>
  <c r="CX67" i="273" s="1"/>
  <c r="CY60" i="273"/>
  <c r="CZ15" i="275"/>
  <c r="CZ20" i="275" s="1"/>
  <c r="DA17" i="275" s="1"/>
  <c r="CZ12" i="286"/>
  <c r="CZ42" i="280"/>
  <c r="CZ31" i="280"/>
  <c r="CZ19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E13" i="273"/>
  <c r="DE14" i="273" s="1"/>
  <c r="DE5" i="273"/>
  <c r="CZ132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2" i="280"/>
  <c r="DA119" i="281"/>
  <c r="DA31" i="280"/>
  <c r="DA19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37" i="273"/>
  <c r="DB138" i="273" s="1"/>
  <c r="DB90" i="273"/>
  <c r="DB91" i="273" s="1"/>
  <c r="DB112" i="273" s="1"/>
  <c r="DC113" i="273" s="1"/>
  <c r="DC59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19" i="265" s="1"/>
  <c r="CW22" i="265" s="1"/>
  <c r="CW45" i="281"/>
  <c r="CW47" i="281" s="1"/>
  <c r="CW51" i="281" s="1"/>
  <c r="CW84" i="281"/>
  <c r="CW71" i="281"/>
  <c r="CW73" i="281" s="1"/>
  <c r="CW77" i="281" s="1"/>
  <c r="CW61" i="281"/>
  <c r="CW50" i="281"/>
  <c r="AI64" i="280"/>
  <c r="CW3" i="275"/>
  <c r="CW3" i="265"/>
  <c r="CW3" i="286"/>
  <c r="CW3" i="280"/>
  <c r="CW3" i="282"/>
  <c r="CW3" i="281"/>
  <c r="CW50" i="273"/>
  <c r="CW3" i="273"/>
  <c r="BG11" i="280" l="1"/>
  <c r="BG13" i="280" s="1"/>
  <c r="BG15" i="286" s="1"/>
  <c r="DC25" i="282"/>
  <c r="DC16" i="282"/>
  <c r="DC13" i="265" s="1"/>
  <c r="CY59" i="265"/>
  <c r="CY60" i="265" s="1"/>
  <c r="CZ23" i="282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32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19" i="265" s="1"/>
  <c r="CX22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112" i="273" s="1"/>
  <c r="DD113" i="273" s="1"/>
  <c r="DD59" i="273" s="1"/>
  <c r="DC75" i="273"/>
  <c r="DC32" i="273"/>
  <c r="DC33" i="273" s="1"/>
  <c r="DC137" i="273"/>
  <c r="DC138" i="273" s="1"/>
  <c r="DC2" i="273"/>
  <c r="DA110" i="281"/>
  <c r="DA105" i="281"/>
  <c r="DA107" i="281" s="1"/>
  <c r="DA111" i="281" s="1"/>
  <c r="DA98" i="281"/>
  <c r="DA10" i="265" s="1"/>
  <c r="DA122" i="281"/>
  <c r="DD136" i="273"/>
  <c r="DD24" i="273"/>
  <c r="DD25" i="273" s="1"/>
  <c r="DD108" i="273" s="1"/>
  <c r="DD109" i="273" s="1"/>
  <c r="DD14" i="282" s="1"/>
  <c r="DD15" i="282" s="1"/>
  <c r="CZ124" i="273"/>
  <c r="DA121" i="273"/>
  <c r="AI65" i="280"/>
  <c r="AI14" i="286"/>
  <c r="AI16" i="286" s="1"/>
  <c r="AI18" i="286" s="1"/>
  <c r="AI46" i="280"/>
  <c r="AI47" i="280" s="1"/>
  <c r="AI35" i="280"/>
  <c r="AI36" i="280" s="1"/>
  <c r="CW53" i="280"/>
  <c r="CW34" i="280"/>
  <c r="AQ123" i="281"/>
  <c r="AQ124" i="281" s="1"/>
  <c r="AQ114" i="281"/>
  <c r="AQ31" i="265" s="1"/>
  <c r="DB130" i="273"/>
  <c r="DB38" i="273"/>
  <c r="DC39" i="273" s="1"/>
  <c r="DC41" i="273" s="1"/>
  <c r="DB96" i="281"/>
  <c r="DB97" i="281" s="1"/>
  <c r="DB37" i="281"/>
  <c r="DB131" i="273"/>
  <c r="DB120" i="273"/>
  <c r="DB22" i="281"/>
  <c r="DB13" i="281"/>
  <c r="DB125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CZ26" i="282"/>
  <c r="CY66" i="273"/>
  <c r="CY67" i="273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26" i="273"/>
  <c r="DB76" i="273"/>
  <c r="DB52" i="273"/>
  <c r="DB42" i="273"/>
  <c r="BG14" i="280" l="1"/>
  <c r="BG49" i="265" s="1"/>
  <c r="BG23" i="280"/>
  <c r="BG24" i="280" s="1"/>
  <c r="BG73" i="265" s="1"/>
  <c r="DD25" i="282"/>
  <c r="DD16" i="282"/>
  <c r="DD1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33" i="280"/>
  <c r="DB121" i="273"/>
  <c r="DA124" i="273"/>
  <c r="DC130" i="273"/>
  <c r="DC38" i="273"/>
  <c r="DD39" i="273" s="1"/>
  <c r="DD41" i="273" s="1"/>
  <c r="CX53" i="280"/>
  <c r="CX34" i="280"/>
  <c r="AP30" i="265"/>
  <c r="AP33" i="265" s="1"/>
  <c r="AP37" i="265" s="1"/>
  <c r="AP42" i="265" s="1"/>
  <c r="AP47" i="265" s="1"/>
  <c r="AP50" i="265" s="1"/>
  <c r="AP62" i="281"/>
  <c r="AP63" i="281" s="1"/>
  <c r="DB132" i="273"/>
  <c r="DA12" i="281"/>
  <c r="DA14" i="281" s="1"/>
  <c r="DA28" i="281" s="1"/>
  <c r="DB15" i="275"/>
  <c r="DB20" i="275" s="1"/>
  <c r="DC17" i="275" s="1"/>
  <c r="DB12" i="286"/>
  <c r="DB42" i="280"/>
  <c r="DB31" i="280"/>
  <c r="DB19" i="280"/>
  <c r="DB21" i="282"/>
  <c r="DB119" i="281"/>
  <c r="DB81" i="281"/>
  <c r="DB58" i="281"/>
  <c r="DB57" i="273"/>
  <c r="DB79" i="273"/>
  <c r="DC80" i="273" s="1"/>
  <c r="DC58" i="273" s="1"/>
  <c r="DB126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19" i="265" s="1"/>
  <c r="CY22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AI63" i="265"/>
  <c r="AI65" i="265" s="1"/>
  <c r="AI67" i="265" s="1"/>
  <c r="AI80" i="265" s="1"/>
  <c r="AJ44" i="280"/>
  <c r="AI52" i="265"/>
  <c r="AI53" i="265" s="1"/>
  <c r="AI24" i="265"/>
  <c r="AI25" i="265" s="1"/>
  <c r="DD19" i="286"/>
  <c r="DD2" i="275"/>
  <c r="DD2" i="265"/>
  <c r="DD2" i="286"/>
  <c r="DD2" i="280"/>
  <c r="DD2" i="282"/>
  <c r="DD137" i="273"/>
  <c r="DD138" i="273" s="1"/>
  <c r="DD2" i="281"/>
  <c r="DD96" i="273"/>
  <c r="DD97" i="273" s="1"/>
  <c r="DD90" i="273"/>
  <c r="DD91" i="273" s="1"/>
  <c r="DD112" i="273" s="1"/>
  <c r="DE113" i="273" s="1"/>
  <c r="DE59" i="273" s="1"/>
  <c r="DD75" i="273"/>
  <c r="DD32" i="273"/>
  <c r="DD33" i="273" s="1"/>
  <c r="DD2" i="273"/>
  <c r="DC106" i="281"/>
  <c r="DC72" i="281"/>
  <c r="DC46" i="281"/>
  <c r="DD76" i="273"/>
  <c r="DC96" i="281"/>
  <c r="DC97" i="281" s="1"/>
  <c r="DC22" i="281"/>
  <c r="DC13" i="281"/>
  <c r="DC125" i="273"/>
  <c r="DC37" i="281"/>
  <c r="DC131" i="273"/>
  <c r="DC120" i="273"/>
  <c r="DE136" i="273"/>
  <c r="DE24" i="273"/>
  <c r="DE25" i="273" s="1"/>
  <c r="DE108" i="273" s="1"/>
  <c r="DE109" i="273" s="1"/>
  <c r="DE14" i="282" s="1"/>
  <c r="DE15" i="282" s="1"/>
  <c r="CZ30" i="281"/>
  <c r="CZ36" i="281" s="1"/>
  <c r="CZ38" i="281" s="1"/>
  <c r="DC76" i="273"/>
  <c r="BH21" i="280" l="1"/>
  <c r="BH11" i="280"/>
  <c r="BH13" i="280" s="1"/>
  <c r="BH15" i="286" s="1"/>
  <c r="DE25" i="282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1" i="280"/>
  <c r="DC19" i="280"/>
  <c r="DC21" i="282"/>
  <c r="DC42" i="280"/>
  <c r="DC119" i="281"/>
  <c r="DC81" i="281"/>
  <c r="DC58" i="281"/>
  <c r="DC79" i="273"/>
  <c r="DD80" i="273" s="1"/>
  <c r="DD58" i="273" s="1"/>
  <c r="DC57" i="273"/>
  <c r="DD15" i="275"/>
  <c r="DD20" i="275" s="1"/>
  <c r="DE17" i="275" s="1"/>
  <c r="DD12" i="286"/>
  <c r="DD42" i="280"/>
  <c r="DD31" i="280"/>
  <c r="DD19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31" i="273"/>
  <c r="DD120" i="273"/>
  <c r="DD13" i="281"/>
  <c r="DD125" i="273"/>
  <c r="DD22" i="281"/>
  <c r="DD106" i="281"/>
  <c r="DD46" i="281"/>
  <c r="DD72" i="281"/>
  <c r="AI82" i="265"/>
  <c r="AI83" i="265"/>
  <c r="DB12" i="281"/>
  <c r="DB14" i="281" s="1"/>
  <c r="DB28" i="281" s="1"/>
  <c r="DC132" i="273"/>
  <c r="AP64" i="265"/>
  <c r="AQ60" i="281"/>
  <c r="DD52" i="273"/>
  <c r="DD42" i="273"/>
  <c r="DB124" i="273"/>
  <c r="DC121" i="273"/>
  <c r="DF136" i="273"/>
  <c r="DF24" i="273"/>
  <c r="DF25" i="273" s="1"/>
  <c r="DF108" i="273" s="1"/>
  <c r="DF109" i="273" s="1"/>
  <c r="DF14" i="282" s="1"/>
  <c r="DF15" i="282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A66" i="273"/>
  <c r="DA67" i="273" s="1"/>
  <c r="DB60" i="273"/>
  <c r="CZ9" i="265"/>
  <c r="CZ11" i="265" s="1"/>
  <c r="CZ14" i="265" s="1"/>
  <c r="CZ19" i="265" s="1"/>
  <c r="CZ22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12" i="273" s="1"/>
  <c r="DF113" i="273" s="1"/>
  <c r="DF59" i="273" s="1"/>
  <c r="DE137" i="273"/>
  <c r="DE138" i="273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30" i="273"/>
  <c r="DD38" i="273"/>
  <c r="DE39" i="273" s="1"/>
  <c r="DE41" i="273" s="1"/>
  <c r="AJ57" i="280"/>
  <c r="AJ59" i="280" s="1"/>
  <c r="AJ63" i="280" s="1"/>
  <c r="DC4" i="275"/>
  <c r="DC4" i="265"/>
  <c r="DC4" i="286"/>
  <c r="DC4" i="280"/>
  <c r="DC4" i="282"/>
  <c r="DC4" i="281"/>
  <c r="DC4" i="273"/>
  <c r="CY53" i="280"/>
  <c r="CY34" i="280"/>
  <c r="DB21" i="281"/>
  <c r="DB23" i="281" s="1"/>
  <c r="DB29" i="281" s="1"/>
  <c r="DC126" i="273"/>
  <c r="DB26" i="282"/>
  <c r="DA30" i="281"/>
  <c r="DA36" i="281" s="1"/>
  <c r="DA38" i="281" s="1"/>
  <c r="AP58" i="280"/>
  <c r="AP45" i="280"/>
  <c r="AJ52" i="280"/>
  <c r="AJ54" i="280" s="1"/>
  <c r="AJ62" i="280" s="1"/>
  <c r="AJ64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CZ3" i="275"/>
  <c r="CZ3" i="265"/>
  <c r="CZ3" i="286"/>
  <c r="CZ3" i="280"/>
  <c r="CZ3" i="282"/>
  <c r="CZ3" i="281"/>
  <c r="CZ50" i="273"/>
  <c r="CZ3" i="273"/>
  <c r="BH14" i="280" l="1"/>
  <c r="BH49" i="265" s="1"/>
  <c r="BH23" i="280"/>
  <c r="BH24" i="280" s="1"/>
  <c r="BI21" i="280" s="1"/>
  <c r="BH73" i="265"/>
  <c r="DF25" i="282"/>
  <c r="DF16" i="282"/>
  <c r="DF13" i="265" s="1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65" i="280"/>
  <c r="AJ35" i="280"/>
  <c r="AJ36" i="280" s="1"/>
  <c r="AJ46" i="280"/>
  <c r="AJ47" i="280" s="1"/>
  <c r="DA9" i="265"/>
  <c r="DA11" i="265" s="1"/>
  <c r="DA14" i="265" s="1"/>
  <c r="DA19" i="265" s="1"/>
  <c r="DA22" i="265" s="1"/>
  <c r="DA45" i="281"/>
  <c r="DA47" i="281" s="1"/>
  <c r="DA51" i="281" s="1"/>
  <c r="DA84" i="281"/>
  <c r="DA71" i="281"/>
  <c r="DA73" i="281" s="1"/>
  <c r="DA77" i="281" s="1"/>
  <c r="DA61" i="281"/>
  <c r="DA50" i="281"/>
  <c r="CZ34" i="280"/>
  <c r="CZ53" i="280"/>
  <c r="DA3" i="275"/>
  <c r="DA3" i="265"/>
  <c r="DA3" i="286"/>
  <c r="DA3" i="280"/>
  <c r="DA3" i="282"/>
  <c r="DA3" i="281"/>
  <c r="DA50" i="273"/>
  <c r="DA3" i="273"/>
  <c r="DD121" i="273"/>
  <c r="DC124" i="273"/>
  <c r="DD4" i="275"/>
  <c r="DD4" i="265"/>
  <c r="DD4" i="286"/>
  <c r="DD4" i="280"/>
  <c r="DD4" i="282"/>
  <c r="DD4" i="281"/>
  <c r="DD4" i="273"/>
  <c r="AQ52" i="281"/>
  <c r="AQ53" i="281" s="1"/>
  <c r="DD132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26" i="273"/>
  <c r="DE52" i="273"/>
  <c r="DE42" i="273"/>
  <c r="DE130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25" i="273"/>
  <c r="DE120" i="273"/>
  <c r="DE37" i="281"/>
  <c r="DE131" i="273"/>
  <c r="DB66" i="273"/>
  <c r="DB67" i="273" s="1"/>
  <c r="DC60" i="273"/>
  <c r="DG136" i="273"/>
  <c r="DG24" i="273"/>
  <c r="DG25" i="273" s="1"/>
  <c r="DG108" i="273" s="1"/>
  <c r="DG109" i="273" s="1"/>
  <c r="DG14" i="282" s="1"/>
  <c r="DG15" i="282" s="1"/>
  <c r="DF19" i="286"/>
  <c r="DF2" i="275"/>
  <c r="DF2" i="265"/>
  <c r="DF2" i="286"/>
  <c r="DF2" i="280"/>
  <c r="DF2" i="282"/>
  <c r="DF137" i="273"/>
  <c r="DF138" i="273" s="1"/>
  <c r="DF90" i="273"/>
  <c r="DF91" i="273" s="1"/>
  <c r="DF112" i="273" s="1"/>
  <c r="DG113" i="273" s="1"/>
  <c r="DG59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BI11" i="280" l="1"/>
  <c r="BI13" i="280" s="1"/>
  <c r="BI15" i="286" s="1"/>
  <c r="DG25" i="282"/>
  <c r="DG16" i="282"/>
  <c r="DG13" i="265" s="1"/>
  <c r="DC30" i="281"/>
  <c r="DC36" i="281" s="1"/>
  <c r="DC38" i="281" s="1"/>
  <c r="DC59" i="265"/>
  <c r="DC60" i="265" s="1"/>
  <c r="DD23" i="282"/>
  <c r="DD26" i="282" s="1"/>
  <c r="DE15" i="275"/>
  <c r="DE20" i="275" s="1"/>
  <c r="DF17" i="275" s="1"/>
  <c r="DE12" i="286"/>
  <c r="DE42" i="280"/>
  <c r="DE119" i="281"/>
  <c r="DE31" i="280"/>
  <c r="DE19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112" i="273" s="1"/>
  <c r="DH113" i="273" s="1"/>
  <c r="DH59" i="273" s="1"/>
  <c r="DG75" i="273"/>
  <c r="DG76" i="273" s="1"/>
  <c r="DG32" i="273"/>
  <c r="DG33" i="273" s="1"/>
  <c r="DG137" i="273"/>
  <c r="DG138" i="273" s="1"/>
  <c r="DG2" i="273"/>
  <c r="DC66" i="273"/>
  <c r="DC67" i="273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E4" i="275"/>
  <c r="DE4" i="265"/>
  <c r="DE4" i="286"/>
  <c r="DE4" i="280"/>
  <c r="DE4" i="282"/>
  <c r="DE4" i="281"/>
  <c r="DE4" i="273"/>
  <c r="DD21" i="281"/>
  <c r="DD23" i="281" s="1"/>
  <c r="DD29" i="281" s="1"/>
  <c r="DE126" i="273"/>
  <c r="DC9" i="265"/>
  <c r="DC11" i="265" s="1"/>
  <c r="DC14" i="265" s="1"/>
  <c r="DC19" i="265" s="1"/>
  <c r="DC22" i="265" s="1"/>
  <c r="DC45" i="281"/>
  <c r="DC47" i="281" s="1"/>
  <c r="DC51" i="281" s="1"/>
  <c r="DC84" i="281"/>
  <c r="DC71" i="281"/>
  <c r="DC73" i="281" s="1"/>
  <c r="DC77" i="281" s="1"/>
  <c r="DC61" i="281"/>
  <c r="DC50" i="281"/>
  <c r="DD124" i="273"/>
  <c r="DE121" i="273"/>
  <c r="DF76" i="273"/>
  <c r="AJ63" i="265"/>
  <c r="AJ65" i="265" s="1"/>
  <c r="AJ67" i="265" s="1"/>
  <c r="AJ80" i="265" s="1"/>
  <c r="AK44" i="280"/>
  <c r="AJ24" i="265"/>
  <c r="AJ25" i="265" s="1"/>
  <c r="AJ52" i="265"/>
  <c r="AJ53" i="265" s="1"/>
  <c r="AR69" i="265"/>
  <c r="AS121" i="281"/>
  <c r="DH136" i="273"/>
  <c r="DH24" i="273"/>
  <c r="DH25" i="273" s="1"/>
  <c r="DH108" i="273" s="1"/>
  <c r="DH109" i="273" s="1"/>
  <c r="DH14" i="282" s="1"/>
  <c r="DH15" i="282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19" i="265" s="1"/>
  <c r="DB22" i="265" s="1"/>
  <c r="DB84" i="281"/>
  <c r="DB71" i="281"/>
  <c r="DB73" i="281" s="1"/>
  <c r="DB77" i="281" s="1"/>
  <c r="DB61" i="281"/>
  <c r="DB50" i="281"/>
  <c r="DB45" i="281"/>
  <c r="DB47" i="281" s="1"/>
  <c r="DB51" i="281" s="1"/>
  <c r="DF130" i="273"/>
  <c r="DF38" i="273"/>
  <c r="DG39" i="273" s="1"/>
  <c r="DG41" i="273" s="1"/>
  <c r="DF96" i="281"/>
  <c r="DF97" i="281" s="1"/>
  <c r="DF37" i="281"/>
  <c r="DF131" i="273"/>
  <c r="DF120" i="273"/>
  <c r="DF22" i="281"/>
  <c r="DF13" i="281"/>
  <c r="DF125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32" i="273"/>
  <c r="AQ30" i="265"/>
  <c r="AQ33" i="265" s="1"/>
  <c r="AQ37" i="265" s="1"/>
  <c r="AQ42" i="265" s="1"/>
  <c r="AQ47" i="265" s="1"/>
  <c r="AQ50" i="265" s="1"/>
  <c r="AQ62" i="281"/>
  <c r="AQ63" i="281" s="1"/>
  <c r="DA53" i="280"/>
  <c r="DA34" i="280"/>
  <c r="AJ74" i="265"/>
  <c r="AJ75" i="265" s="1"/>
  <c r="AJ81" i="265" s="1"/>
  <c r="AK33" i="280"/>
  <c r="DJ5" i="275"/>
  <c r="DJ5" i="265"/>
  <c r="DJ5" i="286"/>
  <c r="DJ5" i="280"/>
  <c r="DJ5" i="282"/>
  <c r="DJ5" i="281"/>
  <c r="DJ13" i="273"/>
  <c r="DJ14" i="273" s="1"/>
  <c r="DJ5" i="273"/>
  <c r="DK10" i="273"/>
  <c r="BI14" i="280" l="1"/>
  <c r="BI49" i="265" s="1"/>
  <c r="BI23" i="280"/>
  <c r="BI24" i="280" s="1"/>
  <c r="BI73" i="265" s="1"/>
  <c r="BJ21" i="280"/>
  <c r="DH25" i="282"/>
  <c r="DH16" i="282"/>
  <c r="DH13" i="265" s="1"/>
  <c r="DD30" i="281"/>
  <c r="DD36" i="281" s="1"/>
  <c r="DD38" i="281" s="1"/>
  <c r="DD84" i="281" s="1"/>
  <c r="DG15" i="275"/>
  <c r="DG12" i="286"/>
  <c r="DG31" i="280"/>
  <c r="DG19" i="280"/>
  <c r="DG21" i="282"/>
  <c r="DG42" i="280"/>
  <c r="DG119" i="281"/>
  <c r="DG81" i="281"/>
  <c r="DG58" i="281"/>
  <c r="DG79" i="273"/>
  <c r="DH80" i="273" s="1"/>
  <c r="DH58" i="273" s="1"/>
  <c r="DG57" i="273"/>
  <c r="DF132" i="273"/>
  <c r="DE12" i="281"/>
  <c r="DE14" i="281" s="1"/>
  <c r="DE28" i="281" s="1"/>
  <c r="DA76" i="281"/>
  <c r="DA78" i="281" s="1"/>
  <c r="DA85" i="281" s="1"/>
  <c r="DA86" i="281" s="1"/>
  <c r="DB83" i="281" s="1"/>
  <c r="DI136" i="273"/>
  <c r="DI24" i="273"/>
  <c r="DI25" i="273" s="1"/>
  <c r="DI108" i="273" s="1"/>
  <c r="DI109" i="273" s="1"/>
  <c r="DI14" i="282" s="1"/>
  <c r="DI15" i="282" s="1"/>
  <c r="DK5" i="275"/>
  <c r="DK5" i="265"/>
  <c r="DK5" i="286"/>
  <c r="DK5" i="280"/>
  <c r="DK5" i="282"/>
  <c r="DK5" i="281"/>
  <c r="DL10" i="273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52" i="280"/>
  <c r="AK54" i="280" s="1"/>
  <c r="AK62" i="280" s="1"/>
  <c r="AQ58" i="280"/>
  <c r="AQ45" i="280"/>
  <c r="DD9" i="265"/>
  <c r="DD11" i="265" s="1"/>
  <c r="DD14" i="265" s="1"/>
  <c r="DD19" i="265" s="1"/>
  <c r="DD22" i="265" s="1"/>
  <c r="DD71" i="281"/>
  <c r="DD73" i="281" s="1"/>
  <c r="DD77" i="281" s="1"/>
  <c r="DD50" i="281"/>
  <c r="DF122" i="281"/>
  <c r="DF105" i="281"/>
  <c r="DF107" i="281" s="1"/>
  <c r="DF111" i="281" s="1"/>
  <c r="DF98" i="281"/>
  <c r="DF10" i="265" s="1"/>
  <c r="DF110" i="281"/>
  <c r="DB53" i="280"/>
  <c r="DB34" i="280"/>
  <c r="AJ83" i="265"/>
  <c r="AJ82" i="265"/>
  <c r="DF15" i="275"/>
  <c r="DF20" i="275" s="1"/>
  <c r="DG17" i="275" s="1"/>
  <c r="DF12" i="286"/>
  <c r="DF42" i="280"/>
  <c r="DF31" i="280"/>
  <c r="DF19" i="280"/>
  <c r="DF21" i="282"/>
  <c r="DF119" i="281"/>
  <c r="DF81" i="281"/>
  <c r="DF58" i="281"/>
  <c r="DF57" i="273"/>
  <c r="DF79" i="273"/>
  <c r="DG80" i="273" s="1"/>
  <c r="DG58" i="273" s="1"/>
  <c r="DC53" i="280"/>
  <c r="DC34" i="280"/>
  <c r="DF126" i="273"/>
  <c r="DE21" i="281"/>
  <c r="DE23" i="281" s="1"/>
  <c r="DE29" i="281" s="1"/>
  <c r="DD66" i="273"/>
  <c r="DD67" i="273" s="1"/>
  <c r="DE60" i="273"/>
  <c r="DG130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H19" i="286"/>
  <c r="DH2" i="275"/>
  <c r="DH2" i="265"/>
  <c r="DH2" i="286"/>
  <c r="DH2" i="280"/>
  <c r="DH2" i="282"/>
  <c r="DH137" i="273"/>
  <c r="DH138" i="273" s="1"/>
  <c r="DH2" i="281"/>
  <c r="DH96" i="273"/>
  <c r="DH97" i="273" s="1"/>
  <c r="DH90" i="273"/>
  <c r="DH91" i="273" s="1"/>
  <c r="DH112" i="273" s="1"/>
  <c r="DI113" i="273" s="1"/>
  <c r="DI59" i="273" s="1"/>
  <c r="DH75" i="273"/>
  <c r="DH76" i="273" s="1"/>
  <c r="DH32" i="273"/>
  <c r="DH33" i="273" s="1"/>
  <c r="DH2" i="273"/>
  <c r="AS112" i="281"/>
  <c r="AS113" i="281" s="1"/>
  <c r="AK57" i="280"/>
  <c r="AK59" i="280" s="1"/>
  <c r="AK63" i="280" s="1"/>
  <c r="DF121" i="273"/>
  <c r="DE124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25" i="273"/>
  <c r="DG37" i="281"/>
  <c r="DG131" i="273"/>
  <c r="DG120" i="273"/>
  <c r="BJ11" i="280" l="1"/>
  <c r="BJ13" i="280" s="1"/>
  <c r="BJ15" i="286" s="1"/>
  <c r="DI25" i="282"/>
  <c r="DI16" i="282"/>
  <c r="DI13" i="265" s="1"/>
  <c r="DD45" i="281"/>
  <c r="DD47" i="281" s="1"/>
  <c r="DD51" i="281" s="1"/>
  <c r="DD61" i="281"/>
  <c r="AK64" i="280"/>
  <c r="AK65" i="280" s="1"/>
  <c r="DE30" i="281"/>
  <c r="DE36" i="281" s="1"/>
  <c r="DE38" i="281" s="1"/>
  <c r="DE59" i="265"/>
  <c r="DE60" i="265" s="1"/>
  <c r="DF23" i="282"/>
  <c r="DB76" i="281"/>
  <c r="DB78" i="281" s="1"/>
  <c r="DB85" i="281" s="1"/>
  <c r="DB86" i="281" s="1"/>
  <c r="DC83" i="281" s="1"/>
  <c r="DH15" i="275"/>
  <c r="DH12" i="286"/>
  <c r="DH42" i="280"/>
  <c r="DH31" i="280"/>
  <c r="DH19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31" i="273"/>
  <c r="DH120" i="273"/>
  <c r="DH13" i="281"/>
  <c r="DH125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E66" i="273"/>
  <c r="DE67" i="273" s="1"/>
  <c r="DF60" i="273"/>
  <c r="DF21" i="281"/>
  <c r="DF23" i="281" s="1"/>
  <c r="DF29" i="281" s="1"/>
  <c r="DG126" i="273"/>
  <c r="DG110" i="281"/>
  <c r="DG122" i="281"/>
  <c r="DG105" i="281"/>
  <c r="DG107" i="281" s="1"/>
  <c r="DG111" i="281" s="1"/>
  <c r="DG98" i="281"/>
  <c r="DG10" i="265" s="1"/>
  <c r="DF124" i="273"/>
  <c r="DG121" i="273"/>
  <c r="AS123" i="281"/>
  <c r="AS124" i="281" s="1"/>
  <c r="AS114" i="281"/>
  <c r="AS31" i="265" s="1"/>
  <c r="DH130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F26" i="282"/>
  <c r="DD34" i="280"/>
  <c r="DD53" i="280"/>
  <c r="DJ136" i="273"/>
  <c r="DJ24" i="273"/>
  <c r="DJ25" i="273" s="1"/>
  <c r="DJ108" i="273" s="1"/>
  <c r="DJ109" i="273" s="1"/>
  <c r="DJ14" i="282" s="1"/>
  <c r="DJ15" i="282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12" i="273" s="1"/>
  <c r="DJ113" i="273" s="1"/>
  <c r="DJ59" i="273" s="1"/>
  <c r="DI137" i="273"/>
  <c r="DI138" i="273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32" i="273"/>
  <c r="DL5" i="275"/>
  <c r="DL5" i="265"/>
  <c r="DL5" i="286"/>
  <c r="DL5" i="280"/>
  <c r="DL5" i="282"/>
  <c r="DL5" i="281"/>
  <c r="DL13" i="273"/>
  <c r="DL14" i="273" s="1"/>
  <c r="DL5" i="273"/>
  <c r="DM10" i="273"/>
  <c r="DE9" i="265"/>
  <c r="DE11" i="265" s="1"/>
  <c r="DE14" i="265" s="1"/>
  <c r="DE19" i="265" s="1"/>
  <c r="DE22" i="265" s="1"/>
  <c r="DE45" i="281"/>
  <c r="DE47" i="281" s="1"/>
  <c r="DE51" i="281" s="1"/>
  <c r="DE84" i="281"/>
  <c r="DE71" i="281"/>
  <c r="DE73" i="281" s="1"/>
  <c r="DE77" i="281" s="1"/>
  <c r="DE61" i="281"/>
  <c r="DE50" i="281"/>
  <c r="DG20" i="275"/>
  <c r="DH17" i="275" s="1"/>
  <c r="BJ14" i="280" l="1"/>
  <c r="BJ49" i="265" s="1"/>
  <c r="BJ23" i="280"/>
  <c r="BJ24" i="280" s="1"/>
  <c r="BJ73" i="265" s="1"/>
  <c r="AK35" i="280"/>
  <c r="AK36" i="280" s="1"/>
  <c r="AK74" i="265" s="1"/>
  <c r="AK75" i="265" s="1"/>
  <c r="AK81" i="265" s="1"/>
  <c r="BK21" i="280"/>
  <c r="AK14" i="286"/>
  <c r="AK16" i="286" s="1"/>
  <c r="AK18" i="286" s="1"/>
  <c r="DJ25" i="282"/>
  <c r="DJ16" i="282"/>
  <c r="DJ13" i="265" s="1"/>
  <c r="AK46" i="280"/>
  <c r="AK47" i="280" s="1"/>
  <c r="AK63" i="265" s="1"/>
  <c r="AK65" i="265" s="1"/>
  <c r="AK67" i="265" s="1"/>
  <c r="AK80" i="265" s="1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32" i="273"/>
  <c r="DG12" i="281"/>
  <c r="DG14" i="281" s="1"/>
  <c r="DG28" i="281" s="1"/>
  <c r="DE53" i="280"/>
  <c r="DE34" i="280"/>
  <c r="DF9" i="265"/>
  <c r="DF11" i="265" s="1"/>
  <c r="DF14" i="265" s="1"/>
  <c r="DF19" i="265" s="1"/>
  <c r="DF22" i="265" s="1"/>
  <c r="DF84" i="281"/>
  <c r="DF71" i="281"/>
  <c r="DF73" i="281" s="1"/>
  <c r="DF77" i="281" s="1"/>
  <c r="DF61" i="281"/>
  <c r="DF50" i="281"/>
  <c r="DF45" i="281"/>
  <c r="DF47" i="281" s="1"/>
  <c r="DF51" i="281" s="1"/>
  <c r="DI130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25" i="273"/>
  <c r="DI120" i="273"/>
  <c r="DI37" i="281"/>
  <c r="DI131" i="273"/>
  <c r="DK136" i="273"/>
  <c r="DK24" i="273"/>
  <c r="DK25" i="273" s="1"/>
  <c r="DK108" i="273" s="1"/>
  <c r="DK109" i="273" s="1"/>
  <c r="DK14" i="282" s="1"/>
  <c r="DK15" i="282" s="1"/>
  <c r="DJ19" i="286"/>
  <c r="DJ2" i="275"/>
  <c r="DJ2" i="265"/>
  <c r="DJ2" i="286"/>
  <c r="DJ2" i="280"/>
  <c r="DJ2" i="282"/>
  <c r="DJ137" i="273"/>
  <c r="DJ138" i="273" s="1"/>
  <c r="DJ90" i="273"/>
  <c r="DJ91" i="273" s="1"/>
  <c r="DJ112" i="273" s="1"/>
  <c r="DK113" i="273" s="1"/>
  <c r="DK59" i="273" s="1"/>
  <c r="DJ2" i="281"/>
  <c r="DJ96" i="273"/>
  <c r="DJ97" i="273" s="1"/>
  <c r="DJ75" i="273"/>
  <c r="DJ32" i="273"/>
  <c r="DJ33" i="273" s="1"/>
  <c r="DJ2" i="273"/>
  <c r="AS69" i="265"/>
  <c r="AT121" i="281"/>
  <c r="AL33" i="280"/>
  <c r="DG21" i="281"/>
  <c r="DG23" i="281" s="1"/>
  <c r="DG29" i="281" s="1"/>
  <c r="DH126" i="273"/>
  <c r="DF66" i="273"/>
  <c r="DF67" i="273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M13" i="273"/>
  <c r="DM14" i="273" s="1"/>
  <c r="DM5" i="273"/>
  <c r="DF59" i="265"/>
  <c r="DF60" i="265" s="1"/>
  <c r="DG23" i="282"/>
  <c r="DG26" i="282" s="1"/>
  <c r="DI52" i="273"/>
  <c r="DI42" i="273"/>
  <c r="DH121" i="273"/>
  <c r="DG124" i="273"/>
  <c r="AL44" i="280"/>
  <c r="AK52" i="265"/>
  <c r="AK53" i="265" s="1"/>
  <c r="AK24" i="265"/>
  <c r="AK25" i="265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BK11" i="280" l="1"/>
  <c r="BK13" i="280" s="1"/>
  <c r="BK15" i="286" s="1"/>
  <c r="DK25" i="282"/>
  <c r="DK16" i="282"/>
  <c r="DK13" i="265" s="1"/>
  <c r="AR64" i="265"/>
  <c r="AS60" i="281"/>
  <c r="AL57" i="280"/>
  <c r="AL59" i="280" s="1"/>
  <c r="AL63" i="280" s="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26" i="273"/>
  <c r="DI15" i="275"/>
  <c r="DI20" i="275" s="1"/>
  <c r="DJ17" i="275" s="1"/>
  <c r="DI12" i="286"/>
  <c r="DI42" i="280"/>
  <c r="DI119" i="281"/>
  <c r="DI31" i="280"/>
  <c r="DI19" i="280"/>
  <c r="DI21" i="282"/>
  <c r="DI81" i="281"/>
  <c r="DI58" i="281"/>
  <c r="DI79" i="273"/>
  <c r="DJ80" i="273" s="1"/>
  <c r="DJ58" i="273" s="1"/>
  <c r="DI57" i="273"/>
  <c r="AR58" i="280"/>
  <c r="AR45" i="280"/>
  <c r="AK82" i="265"/>
  <c r="AK83" i="265"/>
  <c r="DH124" i="273"/>
  <c r="DI121" i="273"/>
  <c r="DN5" i="275"/>
  <c r="DN5" i="265"/>
  <c r="DN5" i="286"/>
  <c r="DN5" i="280"/>
  <c r="DN5" i="282"/>
  <c r="DN5" i="281"/>
  <c r="DN13" i="273"/>
  <c r="DN14" i="273" s="1"/>
  <c r="DN5" i="273"/>
  <c r="DO10" i="273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112" i="273" s="1"/>
  <c r="DL113" i="273" s="1"/>
  <c r="DL59" i="273" s="1"/>
  <c r="DK75" i="273"/>
  <c r="DK76" i="273" s="1"/>
  <c r="DK32" i="273"/>
  <c r="DK33" i="273" s="1"/>
  <c r="DK137" i="273"/>
  <c r="DK138" i="273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G30" i="281"/>
  <c r="DG36" i="281" s="1"/>
  <c r="DG38" i="281" s="1"/>
  <c r="DL136" i="273"/>
  <c r="DL24" i="273"/>
  <c r="DL25" i="273" s="1"/>
  <c r="DL108" i="273" s="1"/>
  <c r="DL109" i="273" s="1"/>
  <c r="DL14" i="282" s="1"/>
  <c r="DL15" i="282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H60" i="273"/>
  <c r="AL52" i="280"/>
  <c r="AL54" i="280" s="1"/>
  <c r="AL62" i="280" s="1"/>
  <c r="AL64" i="280" s="1"/>
  <c r="DJ130" i="273"/>
  <c r="DJ38" i="273"/>
  <c r="DK39" i="273" s="1"/>
  <c r="DK41" i="273" s="1"/>
  <c r="DJ96" i="281"/>
  <c r="DJ97" i="281" s="1"/>
  <c r="DJ37" i="281"/>
  <c r="DJ131" i="273"/>
  <c r="DJ120" i="273"/>
  <c r="DJ22" i="281"/>
  <c r="DJ23" i="281" s="1"/>
  <c r="DJ29" i="281" s="1"/>
  <c r="DJ13" i="281"/>
  <c r="DJ14" i="281" s="1"/>
  <c r="DJ28" i="281" s="1"/>
  <c r="DJ125" i="273"/>
  <c r="DF53" i="280"/>
  <c r="DF34" i="280"/>
  <c r="DJ76" i="273"/>
  <c r="DH12" i="281"/>
  <c r="DH14" i="281" s="1"/>
  <c r="DH28" i="281" s="1"/>
  <c r="DH30" i="281" s="1"/>
  <c r="DH36" i="281" s="1"/>
  <c r="DH38" i="281" s="1"/>
  <c r="DI132" i="273"/>
  <c r="BK14" i="280" l="1"/>
  <c r="BK49" i="265" s="1"/>
  <c r="BK23" i="280"/>
  <c r="BK24" i="280" s="1"/>
  <c r="BL21" i="280" s="1"/>
  <c r="BK73" i="265"/>
  <c r="DL25" i="282"/>
  <c r="DL16" i="282"/>
  <c r="DL13" i="265" s="1"/>
  <c r="DJ30" i="281"/>
  <c r="DJ36" i="281" s="1"/>
  <c r="DJ38" i="281" s="1"/>
  <c r="DJ9" i="265" s="1"/>
  <c r="DK15" i="275"/>
  <c r="DK12" i="286"/>
  <c r="DK31" i="280"/>
  <c r="DK19" i="280"/>
  <c r="DK21" i="282"/>
  <c r="DK42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2" i="280"/>
  <c r="DJ31" i="280"/>
  <c r="DJ19" i="280"/>
  <c r="DJ21" i="282"/>
  <c r="DJ119" i="281"/>
  <c r="DJ81" i="281"/>
  <c r="DJ58" i="281"/>
  <c r="DJ57" i="273"/>
  <c r="DJ79" i="273"/>
  <c r="DK80" i="273" s="1"/>
  <c r="DK58" i="273" s="1"/>
  <c r="DK52" i="273"/>
  <c r="DK42" i="273"/>
  <c r="AL14" i="286"/>
  <c r="AL16" i="286" s="1"/>
  <c r="AL18" i="286" s="1"/>
  <c r="AL65" i="280"/>
  <c r="AL46" i="280"/>
  <c r="AL47" i="280" s="1"/>
  <c r="AL35" i="280"/>
  <c r="AL36" i="280" s="1"/>
  <c r="DH9" i="265"/>
  <c r="DH11" i="265" s="1"/>
  <c r="DH14" i="265" s="1"/>
  <c r="DH19" i="265" s="1"/>
  <c r="DH22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I60" i="273"/>
  <c r="DL19" i="286"/>
  <c r="DL2" i="275"/>
  <c r="DL2" i="265"/>
  <c r="DL2" i="286"/>
  <c r="DL2" i="280"/>
  <c r="DL2" i="282"/>
  <c r="DL137" i="273"/>
  <c r="DL138" i="273" s="1"/>
  <c r="DL2" i="281"/>
  <c r="DL96" i="273"/>
  <c r="DL97" i="273" s="1"/>
  <c r="DL90" i="273"/>
  <c r="DL91" i="273" s="1"/>
  <c r="DL112" i="273" s="1"/>
  <c r="DM113" i="273" s="1"/>
  <c r="DM59" i="273" s="1"/>
  <c r="DL75" i="273"/>
  <c r="DL32" i="273"/>
  <c r="DL33" i="273" s="1"/>
  <c r="DL2" i="273"/>
  <c r="DG9" i="265"/>
  <c r="DG11" i="265" s="1"/>
  <c r="DG14" i="265" s="1"/>
  <c r="DG19" i="265" s="1"/>
  <c r="DG22" i="265" s="1"/>
  <c r="DG45" i="281"/>
  <c r="DG47" i="281" s="1"/>
  <c r="DG51" i="281" s="1"/>
  <c r="DG84" i="281"/>
  <c r="DG71" i="281"/>
  <c r="DG73" i="281" s="1"/>
  <c r="DG77" i="281" s="1"/>
  <c r="DG61" i="281"/>
  <c r="DG50" i="281"/>
  <c r="DK130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32" i="273"/>
  <c r="DI12" i="281"/>
  <c r="DJ84" i="281"/>
  <c r="DJ61" i="281"/>
  <c r="DJ45" i="281"/>
  <c r="DJ47" i="281" s="1"/>
  <c r="DJ51" i="281" s="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19" i="265" s="1"/>
  <c r="DI22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K96" i="281"/>
  <c r="DK97" i="281" s="1"/>
  <c r="DK22" i="281"/>
  <c r="DK23" i="281" s="1"/>
  <c r="DK29" i="281" s="1"/>
  <c r="DK13" i="281"/>
  <c r="DK14" i="281" s="1"/>
  <c r="DK28" i="281" s="1"/>
  <c r="DK125" i="273"/>
  <c r="DK37" i="281"/>
  <c r="DK131" i="273"/>
  <c r="DK120" i="273"/>
  <c r="DJ121" i="273"/>
  <c r="DI124" i="273"/>
  <c r="DJ126" i="273"/>
  <c r="DI21" i="281"/>
  <c r="DM136" i="273"/>
  <c r="DM24" i="273"/>
  <c r="DM25" i="273" s="1"/>
  <c r="DM108" i="273" s="1"/>
  <c r="DM109" i="273" s="1"/>
  <c r="DM14" i="282" s="1"/>
  <c r="DM15" i="282" s="1"/>
  <c r="BL11" i="280" l="1"/>
  <c r="BL13" i="280" s="1"/>
  <c r="BL15" i="286" s="1"/>
  <c r="DM25" i="282"/>
  <c r="DM16" i="282"/>
  <c r="DM13" i="265" s="1"/>
  <c r="DJ11" i="265"/>
  <c r="DJ14" i="265" s="1"/>
  <c r="DJ19" i="265" s="1"/>
  <c r="DJ22" i="265" s="1"/>
  <c r="DJ34" i="280" s="1"/>
  <c r="DJ50" i="281"/>
  <c r="DJ71" i="281"/>
  <c r="DJ73" i="281" s="1"/>
  <c r="DJ77" i="281" s="1"/>
  <c r="DK30" i="281"/>
  <c r="DK36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12" i="273" s="1"/>
  <c r="DN113" i="273" s="1"/>
  <c r="DN59" i="273" s="1"/>
  <c r="DM137" i="273"/>
  <c r="DM138" i="273" s="1"/>
  <c r="DM75" i="273"/>
  <c r="DM32" i="273"/>
  <c r="DM33" i="273" s="1"/>
  <c r="DM2" i="273"/>
  <c r="DJ21" i="281"/>
  <c r="DK126" i="273"/>
  <c r="DJ124" i="273"/>
  <c r="DK121" i="273"/>
  <c r="DL15" i="275"/>
  <c r="DL12" i="286"/>
  <c r="DL42" i="280"/>
  <c r="DL31" i="280"/>
  <c r="DL19" i="280"/>
  <c r="DL21" i="282"/>
  <c r="DL119" i="281"/>
  <c r="DL81" i="281"/>
  <c r="DL58" i="281"/>
  <c r="DL57" i="273"/>
  <c r="DL79" i="273"/>
  <c r="DM80" i="273" s="1"/>
  <c r="DM58" i="273" s="1"/>
  <c r="DJ53" i="280"/>
  <c r="DJ12" i="281"/>
  <c r="DK132" i="273"/>
  <c r="AS30" i="265"/>
  <c r="AS33" i="265" s="1"/>
  <c r="AS37" i="265" s="1"/>
  <c r="AS42" i="265" s="1"/>
  <c r="AS47" i="265" s="1"/>
  <c r="AS50" i="265" s="1"/>
  <c r="AS62" i="281"/>
  <c r="AS63" i="281" s="1"/>
  <c r="DN136" i="273"/>
  <c r="DN24" i="273"/>
  <c r="DN25" i="273" s="1"/>
  <c r="DN108" i="273" s="1"/>
  <c r="DN109" i="273" s="1"/>
  <c r="DN14" i="282" s="1"/>
  <c r="DN15" i="282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G53" i="280"/>
  <c r="DG34" i="280"/>
  <c r="DL130" i="273"/>
  <c r="DL38" i="273"/>
  <c r="DM39" i="273" s="1"/>
  <c r="DM41" i="273" s="1"/>
  <c r="DI66" i="273"/>
  <c r="DI67" i="273" s="1"/>
  <c r="DJ60" i="273"/>
  <c r="AL74" i="265"/>
  <c r="AL75" i="265" s="1"/>
  <c r="AL81" i="265" s="1"/>
  <c r="AM33" i="280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K38" i="281"/>
  <c r="DK110" i="281"/>
  <c r="DK122" i="281"/>
  <c r="DK105" i="281"/>
  <c r="DK107" i="281" s="1"/>
  <c r="DK111" i="281" s="1"/>
  <c r="DK98" i="281"/>
  <c r="DK10" i="265" s="1"/>
  <c r="DI53" i="280"/>
  <c r="DI34" i="280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L96" i="281"/>
  <c r="DL97" i="281" s="1"/>
  <c r="DL37" i="281"/>
  <c r="DL131" i="273"/>
  <c r="DL120" i="273"/>
  <c r="DL13" i="281"/>
  <c r="DL14" i="281" s="1"/>
  <c r="DL28" i="281" s="1"/>
  <c r="DL125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H34" i="280"/>
  <c r="DH53" i="280"/>
  <c r="AL63" i="265"/>
  <c r="AL65" i="265" s="1"/>
  <c r="AL67" i="265" s="1"/>
  <c r="AL80" i="265" s="1"/>
  <c r="AM44" i="280"/>
  <c r="DJ26" i="282"/>
  <c r="DK20" i="275"/>
  <c r="DL17" i="275" s="1"/>
  <c r="BL14" i="280" l="1"/>
  <c r="BL49" i="265" s="1"/>
  <c r="BL23" i="280"/>
  <c r="BL24" i="280" s="1"/>
  <c r="BL73" i="265" s="1"/>
  <c r="BM21" i="280"/>
  <c r="DN25" i="282"/>
  <c r="DN16" i="282"/>
  <c r="DN13" i="265" s="1"/>
  <c r="DG76" i="281"/>
  <c r="DG78" i="281" s="1"/>
  <c r="DG85" i="281" s="1"/>
  <c r="DG86" i="281" s="1"/>
  <c r="DH83" i="281" s="1"/>
  <c r="AL83" i="265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19" i="265" s="1"/>
  <c r="DK22" i="265" s="1"/>
  <c r="DK45" i="281"/>
  <c r="DK47" i="281" s="1"/>
  <c r="DK51" i="281" s="1"/>
  <c r="DK84" i="281"/>
  <c r="DK71" i="281"/>
  <c r="DK73" i="281" s="1"/>
  <c r="DK77" i="281" s="1"/>
  <c r="DK61" i="281"/>
  <c r="DK50" i="281"/>
  <c r="AM52" i="280"/>
  <c r="AM54" i="280" s="1"/>
  <c r="AM62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36" i="273"/>
  <c r="DO24" i="273"/>
  <c r="DO25" i="273" s="1"/>
  <c r="DO108" i="273" s="1"/>
  <c r="DO109" i="273" s="1"/>
  <c r="DO14" i="282" s="1"/>
  <c r="DO15" i="282" s="1"/>
  <c r="DN19" i="286"/>
  <c r="DN2" i="275"/>
  <c r="DN2" i="265"/>
  <c r="DN2" i="286"/>
  <c r="DN2" i="280"/>
  <c r="DN2" i="282"/>
  <c r="DN137" i="273"/>
  <c r="DN138" i="273" s="1"/>
  <c r="DN90" i="273"/>
  <c r="DN91" i="273" s="1"/>
  <c r="DN112" i="273" s="1"/>
  <c r="DO113" i="273" s="1"/>
  <c r="DO59" i="273" s="1"/>
  <c r="DN2" i="281"/>
  <c r="DN96" i="273"/>
  <c r="DN97" i="273" s="1"/>
  <c r="DN75" i="273"/>
  <c r="DN76" i="273" s="1"/>
  <c r="DN32" i="273"/>
  <c r="DN33" i="273" s="1"/>
  <c r="DN2" i="273"/>
  <c r="AS64" i="265"/>
  <c r="AT60" i="281"/>
  <c r="DL132" i="273"/>
  <c r="DK12" i="281"/>
  <c r="DL121" i="273"/>
  <c r="DK124" i="273"/>
  <c r="DK21" i="281"/>
  <c r="DL126" i="273"/>
  <c r="DJ59" i="265"/>
  <c r="DJ60" i="265" s="1"/>
  <c r="DK23" i="282"/>
  <c r="DK26" i="282" s="1"/>
  <c r="AM57" i="280"/>
  <c r="AM59" i="280" s="1"/>
  <c r="AM63" i="280" s="1"/>
  <c r="DM76" i="273"/>
  <c r="DQ5" i="275"/>
  <c r="DQ5" i="265"/>
  <c r="DQ5" i="286"/>
  <c r="DQ5" i="280"/>
  <c r="DQ5" i="282"/>
  <c r="DQ5" i="281"/>
  <c r="DR10" i="273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K60" i="273"/>
  <c r="DM52" i="273"/>
  <c r="DM42" i="273"/>
  <c r="AS58" i="280"/>
  <c r="AS45" i="280"/>
  <c r="DL20" i="275"/>
  <c r="DM17" i="275" s="1"/>
  <c r="DM130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25" i="273"/>
  <c r="DM120" i="273"/>
  <c r="DM37" i="281"/>
  <c r="DM131" i="273"/>
  <c r="BM11" i="280" l="1"/>
  <c r="BM13" i="280" s="1"/>
  <c r="BM15" i="286" s="1"/>
  <c r="DO25" i="282"/>
  <c r="DO16" i="282"/>
  <c r="DO13" i="265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M4" i="275"/>
  <c r="DM4" i="265"/>
  <c r="DM4" i="286"/>
  <c r="DM4" i="280"/>
  <c r="DM4" i="282"/>
  <c r="DM4" i="281"/>
  <c r="DM4" i="273"/>
  <c r="DK66" i="273"/>
  <c r="DK67" i="273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K59" i="265"/>
  <c r="DK60" i="265" s="1"/>
  <c r="DL23" i="282"/>
  <c r="DL26" i="282" s="1"/>
  <c r="DN15" i="275"/>
  <c r="DN12" i="286"/>
  <c r="DN42" i="280"/>
  <c r="DN31" i="280"/>
  <c r="DN19" i="280"/>
  <c r="DN21" i="282"/>
  <c r="DN119" i="281"/>
  <c r="DN81" i="281"/>
  <c r="DN58" i="281"/>
  <c r="DN57" i="273"/>
  <c r="DN79" i="273"/>
  <c r="DO80" i="273" s="1"/>
  <c r="DO58" i="273" s="1"/>
  <c r="DL124" i="273"/>
  <c r="DM121" i="273"/>
  <c r="DL12" i="281"/>
  <c r="DM132" i="273"/>
  <c r="DN130" i="273"/>
  <c r="DN38" i="273"/>
  <c r="DO39" i="273" s="1"/>
  <c r="DO41" i="273" s="1"/>
  <c r="DN96" i="281"/>
  <c r="DN97" i="281" s="1"/>
  <c r="DN37" i="281"/>
  <c r="DN131" i="273"/>
  <c r="DN120" i="273"/>
  <c r="DN22" i="281"/>
  <c r="DN23" i="281" s="1"/>
  <c r="DN29" i="281" s="1"/>
  <c r="DN13" i="281"/>
  <c r="DN14" i="281" s="1"/>
  <c r="DN28" i="281" s="1"/>
  <c r="DN125" i="273"/>
  <c r="AU123" i="281"/>
  <c r="AU124" i="281" s="1"/>
  <c r="AU114" i="281"/>
  <c r="AU31" i="265" s="1"/>
  <c r="DL9" i="265"/>
  <c r="DL11" i="265" s="1"/>
  <c r="DL14" i="265" s="1"/>
  <c r="DL19" i="265" s="1"/>
  <c r="DL22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36" i="273"/>
  <c r="DP24" i="273"/>
  <c r="DP25" i="273" s="1"/>
  <c r="DP108" i="273" s="1"/>
  <c r="DP109" i="273" s="1"/>
  <c r="DP14" i="282" s="1"/>
  <c r="DP15" i="282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2" i="280"/>
  <c r="DM119" i="281"/>
  <c r="DM31" i="280"/>
  <c r="DM19" i="280"/>
  <c r="DM21" i="282"/>
  <c r="DM81" i="281"/>
  <c r="DM58" i="281"/>
  <c r="DM79" i="273"/>
  <c r="DN80" i="273" s="1"/>
  <c r="DN58" i="273" s="1"/>
  <c r="DM57" i="273"/>
  <c r="DL21" i="281"/>
  <c r="DM126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112" i="273" s="1"/>
  <c r="DP113" i="273" s="1"/>
  <c r="DP59" i="273" s="1"/>
  <c r="DO75" i="273"/>
  <c r="DO76" i="273" s="1"/>
  <c r="DO32" i="273"/>
  <c r="DO33" i="273" s="1"/>
  <c r="DO137" i="273"/>
  <c r="DO138" i="273" s="1"/>
  <c r="DO2" i="273"/>
  <c r="AM64" i="280"/>
  <c r="DK53" i="280"/>
  <c r="DK34" i="280"/>
  <c r="BM14" i="280" l="1"/>
  <c r="BM49" i="265" s="1"/>
  <c r="BM23" i="280"/>
  <c r="BM24" i="280" s="1"/>
  <c r="BN21" i="280"/>
  <c r="BM73" i="265"/>
  <c r="DP25" i="282"/>
  <c r="DP16" i="282"/>
  <c r="DP13" i="265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30" i="273"/>
  <c r="DO38" i="273"/>
  <c r="DP39" i="273" s="1"/>
  <c r="DP41" i="273" s="1"/>
  <c r="DO15" i="275"/>
  <c r="DO12" i="286"/>
  <c r="DO31" i="280"/>
  <c r="DO19" i="280"/>
  <c r="DO21" i="282"/>
  <c r="DO42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36" i="273"/>
  <c r="DQ24" i="273"/>
  <c r="DQ25" i="273" s="1"/>
  <c r="DQ108" i="273" s="1"/>
  <c r="DQ109" i="273" s="1"/>
  <c r="DQ14" i="282" s="1"/>
  <c r="DQ15" i="282" s="1"/>
  <c r="DP19" i="286"/>
  <c r="DP2" i="275"/>
  <c r="DP2" i="265"/>
  <c r="DP2" i="286"/>
  <c r="DP2" i="280"/>
  <c r="DP2" i="282"/>
  <c r="DP137" i="273"/>
  <c r="DP138" i="273" s="1"/>
  <c r="DP2" i="281"/>
  <c r="DP96" i="273"/>
  <c r="DP97" i="273" s="1"/>
  <c r="DP90" i="273"/>
  <c r="DP91" i="273" s="1"/>
  <c r="DP112" i="273" s="1"/>
  <c r="DQ113" i="273" s="1"/>
  <c r="DQ59" i="273" s="1"/>
  <c r="DP75" i="273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M60" i="273"/>
  <c r="DM11" i="265"/>
  <c r="DM14" i="265" s="1"/>
  <c r="DM19" i="265" s="1"/>
  <c r="DM22" i="265" s="1"/>
  <c r="AM65" i="280"/>
  <c r="AM14" i="286"/>
  <c r="AM16" i="286" s="1"/>
  <c r="AM18" i="286" s="1"/>
  <c r="AM46" i="280"/>
  <c r="AM47" i="280" s="1"/>
  <c r="AM35" i="280"/>
  <c r="AM36" i="280" s="1"/>
  <c r="DO106" i="281"/>
  <c r="DO72" i="281"/>
  <c r="DO46" i="281"/>
  <c r="DP76" i="273"/>
  <c r="DO96" i="281"/>
  <c r="DO97" i="281" s="1"/>
  <c r="DO22" i="281"/>
  <c r="DO23" i="281" s="1"/>
  <c r="DO29" i="281" s="1"/>
  <c r="DO13" i="281"/>
  <c r="DO14" i="281" s="1"/>
  <c r="DO28" i="281" s="1"/>
  <c r="DO125" i="273"/>
  <c r="DO37" i="281"/>
  <c r="DO131" i="273"/>
  <c r="DO120" i="273"/>
  <c r="DN126" i="273"/>
  <c r="DM21" i="281"/>
  <c r="DL34" i="280"/>
  <c r="DL53" i="280"/>
  <c r="AU69" i="265"/>
  <c r="AV121" i="281"/>
  <c r="DN30" i="281"/>
  <c r="DN36" i="281" s="1"/>
  <c r="DN38" i="281" s="1"/>
  <c r="DO52" i="273"/>
  <c r="DO42" i="273"/>
  <c r="DN132" i="273"/>
  <c r="DM12" i="281"/>
  <c r="DN121" i="273"/>
  <c r="DM124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BN11" i="280" l="1"/>
  <c r="BN13" i="280" s="1"/>
  <c r="BN15" i="286" s="1"/>
  <c r="DQ25" i="282"/>
  <c r="DQ16" i="282"/>
  <c r="DQ13" i="265" s="1"/>
  <c r="DM59" i="265"/>
  <c r="DM60" i="265" s="1"/>
  <c r="DN23" i="282"/>
  <c r="DN26" i="282" s="1"/>
  <c r="DJ76" i="281"/>
  <c r="DJ78" i="281" s="1"/>
  <c r="DJ85" i="281" s="1"/>
  <c r="DJ86" i="281" s="1"/>
  <c r="DK83" i="281" s="1"/>
  <c r="DN124" i="273"/>
  <c r="DO121" i="273"/>
  <c r="DN12" i="281"/>
  <c r="DO132" i="273"/>
  <c r="AV112" i="281"/>
  <c r="AV113" i="281" s="1"/>
  <c r="DN21" i="281"/>
  <c r="DO126" i="273"/>
  <c r="DP15" i="275"/>
  <c r="DP12" i="286"/>
  <c r="DP42" i="280"/>
  <c r="DP31" i="280"/>
  <c r="DP19" i="280"/>
  <c r="DP21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33" i="280"/>
  <c r="DM53" i="280"/>
  <c r="DM34" i="280"/>
  <c r="DM66" i="273"/>
  <c r="DM67" i="273" s="1"/>
  <c r="DN60" i="273"/>
  <c r="DR136" i="273"/>
  <c r="DR24" i="273"/>
  <c r="DR25" i="273" s="1"/>
  <c r="DR108" i="273" s="1"/>
  <c r="DR109" i="273" s="1"/>
  <c r="DR14" i="282" s="1"/>
  <c r="DR15" i="282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31" i="273"/>
  <c r="DP120" i="273"/>
  <c r="DP13" i="281"/>
  <c r="DP14" i="281" s="1"/>
  <c r="DP28" i="281" s="1"/>
  <c r="DP125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12" i="273" s="1"/>
  <c r="DR113" i="273" s="1"/>
  <c r="DR59" i="273" s="1"/>
  <c r="DQ137" i="273"/>
  <c r="DQ138" i="273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19" i="265" s="1"/>
  <c r="DN22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44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P130" i="273"/>
  <c r="DP38" i="273"/>
  <c r="DQ39" i="273" s="1"/>
  <c r="DQ41" i="273" s="1"/>
  <c r="AT58" i="280"/>
  <c r="AT45" i="280"/>
  <c r="DP52" i="273"/>
  <c r="DP42" i="273"/>
  <c r="BN14" i="280" l="1"/>
  <c r="BN49" i="265" s="1"/>
  <c r="BN23" i="280"/>
  <c r="BN24" i="280" s="1"/>
  <c r="BO21" i="280" s="1"/>
  <c r="BN73" i="265"/>
  <c r="DR25" i="282"/>
  <c r="DR16" i="282"/>
  <c r="DR13" i="265" s="1"/>
  <c r="DP20" i="275"/>
  <c r="DQ17" i="275" s="1"/>
  <c r="DK76" i="281"/>
  <c r="DK78" i="281" s="1"/>
  <c r="DK85" i="281" s="1"/>
  <c r="DK86" i="281" s="1"/>
  <c r="DL83" i="281" s="1"/>
  <c r="DQ52" i="273"/>
  <c r="DQ42" i="273"/>
  <c r="DU5" i="275"/>
  <c r="DU5" i="265"/>
  <c r="DU5" i="286"/>
  <c r="DU5" i="280"/>
  <c r="DU5" i="282"/>
  <c r="DU5" i="281"/>
  <c r="DV10" i="273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57" i="280"/>
  <c r="AN59" i="280" s="1"/>
  <c r="AN63" i="280" s="1"/>
  <c r="DO9" i="265"/>
  <c r="DO11" i="265" s="1"/>
  <c r="DO14" i="265" s="1"/>
  <c r="DO19" i="265" s="1"/>
  <c r="DO22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52" i="280"/>
  <c r="AN54" i="280" s="1"/>
  <c r="AN62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N53" i="280"/>
  <c r="DN34" i="280"/>
  <c r="DQ130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25" i="273"/>
  <c r="DQ120" i="273"/>
  <c r="DQ37" i="281"/>
  <c r="DQ131" i="273"/>
  <c r="DQ76" i="273"/>
  <c r="DS136" i="273"/>
  <c r="DS24" i="273"/>
  <c r="DS25" i="273" s="1"/>
  <c r="DS108" i="273" s="1"/>
  <c r="DS109" i="273" s="1"/>
  <c r="DS14" i="282" s="1"/>
  <c r="DS15" i="282" s="1"/>
  <c r="DR19" i="286"/>
  <c r="DR2" i="275"/>
  <c r="DR2" i="265"/>
  <c r="DR2" i="286"/>
  <c r="DR2" i="280"/>
  <c r="DR2" i="282"/>
  <c r="DR137" i="273"/>
  <c r="DR138" i="273" s="1"/>
  <c r="DR90" i="273"/>
  <c r="DR91" i="273" s="1"/>
  <c r="DR112" i="273" s="1"/>
  <c r="DS113" i="273" s="1"/>
  <c r="DS59" i="273" s="1"/>
  <c r="DR2" i="281"/>
  <c r="DR96" i="273"/>
  <c r="DR97" i="273" s="1"/>
  <c r="DR75" i="273"/>
  <c r="DR76" i="273" s="1"/>
  <c r="DR32" i="273"/>
  <c r="DR33" i="273" s="1"/>
  <c r="DR2" i="273"/>
  <c r="DN66" i="273"/>
  <c r="DN67" i="273" s="1"/>
  <c r="DO60" i="273"/>
  <c r="DO21" i="281"/>
  <c r="DP126" i="273"/>
  <c r="DP132" i="273"/>
  <c r="DO12" i="281"/>
  <c r="DP121" i="273"/>
  <c r="DO124" i="273"/>
  <c r="DN59" i="265"/>
  <c r="DN60" i="265" s="1"/>
  <c r="DO23" i="282"/>
  <c r="DO26" i="282" s="1"/>
  <c r="BO11" i="280" l="1"/>
  <c r="BO13" i="280" s="1"/>
  <c r="BO15" i="286" s="1"/>
  <c r="DS25" i="282"/>
  <c r="DS16" i="282"/>
  <c r="DS13" i="265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32" i="273"/>
  <c r="DN3" i="275"/>
  <c r="DN3" i="265"/>
  <c r="DN3" i="286"/>
  <c r="DN3" i="280"/>
  <c r="DN3" i="282"/>
  <c r="DN50" i="273"/>
  <c r="DN3" i="281"/>
  <c r="DN3" i="273"/>
  <c r="DR130" i="273"/>
  <c r="DR38" i="273"/>
  <c r="DS39" i="273" s="1"/>
  <c r="DS41" i="273" s="1"/>
  <c r="DR96" i="281"/>
  <c r="DR97" i="281" s="1"/>
  <c r="DR37" i="281"/>
  <c r="DR131" i="273"/>
  <c r="DR120" i="273"/>
  <c r="DR22" i="281"/>
  <c r="DR23" i="281" s="1"/>
  <c r="DR29" i="281" s="1"/>
  <c r="DR13" i="281"/>
  <c r="DR14" i="281" s="1"/>
  <c r="DR28" i="281" s="1"/>
  <c r="DR125" i="273"/>
  <c r="DQ45" i="281"/>
  <c r="DQ47" i="281" s="1"/>
  <c r="DQ51" i="281" s="1"/>
  <c r="DQ71" i="281"/>
  <c r="DQ73" i="281" s="1"/>
  <c r="DQ77" i="281" s="1"/>
  <c r="DQ50" i="281"/>
  <c r="DQ110" i="281"/>
  <c r="DQ105" i="281"/>
  <c r="DQ107" i="281" s="1"/>
  <c r="DQ111" i="281" s="1"/>
  <c r="DQ98" i="281"/>
  <c r="DQ10" i="265" s="1"/>
  <c r="DQ122" i="281"/>
  <c r="DR52" i="273"/>
  <c r="DR42" i="273"/>
  <c r="AV69" i="265"/>
  <c r="AW121" i="281"/>
  <c r="DR15" i="275"/>
  <c r="DR12" i="286"/>
  <c r="DR42" i="280"/>
  <c r="DR31" i="280"/>
  <c r="DR19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O59" i="265"/>
  <c r="DO60" i="265" s="1"/>
  <c r="DP23" i="282"/>
  <c r="DP26" i="282" s="1"/>
  <c r="DP21" i="281"/>
  <c r="DQ126" i="273"/>
  <c r="DO66" i="273"/>
  <c r="DO67" i="273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112" i="273" s="1"/>
  <c r="DT113" i="273" s="1"/>
  <c r="DT59" i="273" s="1"/>
  <c r="DS75" i="273"/>
  <c r="DS76" i="273" s="1"/>
  <c r="DS32" i="273"/>
  <c r="DS33" i="273" s="1"/>
  <c r="DS137" i="273"/>
  <c r="DS138" i="273" s="1"/>
  <c r="DS2" i="273"/>
  <c r="DQ15" i="275"/>
  <c r="DQ20" i="275" s="1"/>
  <c r="DR17" i="275" s="1"/>
  <c r="DQ12" i="286"/>
  <c r="DQ42" i="280"/>
  <c r="DQ119" i="281"/>
  <c r="DQ31" i="280"/>
  <c r="DQ19" i="280"/>
  <c r="DQ21" i="282"/>
  <c r="DQ81" i="281"/>
  <c r="DQ58" i="281"/>
  <c r="DQ79" i="273"/>
  <c r="DR80" i="273" s="1"/>
  <c r="DR58" i="273" s="1"/>
  <c r="DQ57" i="273"/>
  <c r="AN64" i="280"/>
  <c r="DP9" i="265"/>
  <c r="DP11" i="265" s="1"/>
  <c r="DP14" i="265" s="1"/>
  <c r="DP19" i="265" s="1"/>
  <c r="DP22" i="265" s="1"/>
  <c r="DP84" i="281"/>
  <c r="DP71" i="281"/>
  <c r="DP73" i="281" s="1"/>
  <c r="DP77" i="281" s="1"/>
  <c r="DP61" i="281"/>
  <c r="DP50" i="281"/>
  <c r="DP45" i="281"/>
  <c r="DP47" i="281" s="1"/>
  <c r="DP51" i="281" s="1"/>
  <c r="DT136" i="273"/>
  <c r="DT24" i="273"/>
  <c r="DT25" i="273" s="1"/>
  <c r="DT108" i="273" s="1"/>
  <c r="DT109" i="273" s="1"/>
  <c r="DT14" i="282" s="1"/>
  <c r="DT15" i="282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24" i="273"/>
  <c r="DQ121" i="273"/>
  <c r="DO53" i="280"/>
  <c r="DO34" i="280"/>
  <c r="BO14" i="280" l="1"/>
  <c r="BO49" i="265" s="1"/>
  <c r="BO23" i="280"/>
  <c r="BO24" i="280" s="1"/>
  <c r="BO73" i="265" s="1"/>
  <c r="BP21" i="280"/>
  <c r="DT25" i="282"/>
  <c r="DT16" i="282"/>
  <c r="DT13" i="265" s="1"/>
  <c r="DQ61" i="281"/>
  <c r="DQ84" i="281"/>
  <c r="DM76" i="281"/>
  <c r="DM78" i="281" s="1"/>
  <c r="DM85" i="281" s="1"/>
  <c r="DM86" i="281" s="1"/>
  <c r="DN83" i="281" s="1"/>
  <c r="DU136" i="273"/>
  <c r="DU24" i="273"/>
  <c r="DU25" i="273" s="1"/>
  <c r="DU108" i="273" s="1"/>
  <c r="DU109" i="273" s="1"/>
  <c r="DU14" i="282" s="1"/>
  <c r="DU15" i="282" s="1"/>
  <c r="DT19" i="286"/>
  <c r="DT2" i="275"/>
  <c r="DT2" i="265"/>
  <c r="DT2" i="286"/>
  <c r="DT2" i="280"/>
  <c r="DT2" i="282"/>
  <c r="DT137" i="273"/>
  <c r="DT138" i="273" s="1"/>
  <c r="DT2" i="281"/>
  <c r="DT96" i="273"/>
  <c r="DT97" i="273" s="1"/>
  <c r="DT90" i="273"/>
  <c r="DT91" i="273" s="1"/>
  <c r="DT112" i="273" s="1"/>
  <c r="DU113" i="273" s="1"/>
  <c r="DU59" i="273" s="1"/>
  <c r="DT75" i="273"/>
  <c r="DT32" i="273"/>
  <c r="DT33" i="273" s="1"/>
  <c r="DT2" i="273"/>
  <c r="DP34" i="280"/>
  <c r="DP53" i="280"/>
  <c r="AN14" i="286"/>
  <c r="AN16" i="286" s="1"/>
  <c r="AN18" i="286" s="1"/>
  <c r="AN65" i="280"/>
  <c r="AN35" i="280"/>
  <c r="AN36" i="280" s="1"/>
  <c r="AN46" i="280"/>
  <c r="AN47" i="280" s="1"/>
  <c r="DS130" i="273"/>
  <c r="DS38" i="273"/>
  <c r="DT39" i="273" s="1"/>
  <c r="DT41" i="273" s="1"/>
  <c r="DS15" i="275"/>
  <c r="DS12" i="286"/>
  <c r="DS31" i="280"/>
  <c r="DS19" i="280"/>
  <c r="DS21" i="282"/>
  <c r="DS42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45" i="280"/>
  <c r="AU58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21" i="273"/>
  <c r="DQ124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25" i="273"/>
  <c r="DS37" i="281"/>
  <c r="DS131" i="273"/>
  <c r="DS120" i="273"/>
  <c r="DP66" i="273"/>
  <c r="DP67" i="273" s="1"/>
  <c r="DQ60" i="273"/>
  <c r="DR126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Q19" i="265" s="1"/>
  <c r="DQ22" i="265" s="1"/>
  <c r="DR30" i="281"/>
  <c r="DR36" i="281" s="1"/>
  <c r="DR38" i="281" s="1"/>
  <c r="DS52" i="273"/>
  <c r="DS42" i="273"/>
  <c r="DR132" i="273"/>
  <c r="DQ12" i="281"/>
  <c r="BP11" i="280" l="1"/>
  <c r="BP13" i="280" s="1"/>
  <c r="BP15" i="286" s="1"/>
  <c r="DS30" i="281"/>
  <c r="DS36" i="281" s="1"/>
  <c r="DU25" i="282"/>
  <c r="DU16" i="282"/>
  <c r="DU13" i="265" s="1"/>
  <c r="DQ59" i="265"/>
  <c r="DQ60" i="265" s="1"/>
  <c r="DR23" i="282"/>
  <c r="DR26" i="282" s="1"/>
  <c r="DR12" i="281"/>
  <c r="DS132" i="273"/>
  <c r="DQ53" i="280"/>
  <c r="DQ34" i="280"/>
  <c r="AV52" i="281"/>
  <c r="AV53" i="281" s="1"/>
  <c r="DV136" i="273"/>
  <c r="DV24" i="273"/>
  <c r="DV25" i="273" s="1"/>
  <c r="DV108" i="273" s="1"/>
  <c r="DV109" i="273" s="1"/>
  <c r="DV14" i="282" s="1"/>
  <c r="DV15" i="282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AN63" i="265"/>
  <c r="AN65" i="265" s="1"/>
  <c r="AN67" i="265" s="1"/>
  <c r="AN80" i="265" s="1"/>
  <c r="AO44" i="280"/>
  <c r="AN24" i="265"/>
  <c r="AN25" i="265" s="1"/>
  <c r="AN52" i="265"/>
  <c r="AN53" i="265" s="1"/>
  <c r="DT96" i="281"/>
  <c r="DT97" i="281" s="1"/>
  <c r="DT37" i="281"/>
  <c r="DT131" i="273"/>
  <c r="DT120" i="273"/>
  <c r="DT13" i="281"/>
  <c r="DT14" i="281" s="1"/>
  <c r="DT28" i="281" s="1"/>
  <c r="DT125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12" i="273" s="1"/>
  <c r="DV113" i="273" s="1"/>
  <c r="DV59" i="273" s="1"/>
  <c r="DU137" i="273"/>
  <c r="DU138" i="273" s="1"/>
  <c r="DU75" i="273"/>
  <c r="DU76" i="273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19" i="265" s="1"/>
  <c r="DR22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R21" i="281"/>
  <c r="DS126" i="273"/>
  <c r="DP3" i="275"/>
  <c r="DP3" i="265"/>
  <c r="DP3" i="286"/>
  <c r="DP3" i="280"/>
  <c r="DP3" i="282"/>
  <c r="DP3" i="281"/>
  <c r="DP50" i="273"/>
  <c r="DP3" i="273"/>
  <c r="DT76" i="273"/>
  <c r="DR124" i="273"/>
  <c r="DS121" i="273"/>
  <c r="AW123" i="281"/>
  <c r="AW124" i="281" s="1"/>
  <c r="AW114" i="281"/>
  <c r="AW31" i="265" s="1"/>
  <c r="DS20" i="275"/>
  <c r="DT17" i="275" s="1"/>
  <c r="AN74" i="265"/>
  <c r="AN75" i="265" s="1"/>
  <c r="AN81" i="265" s="1"/>
  <c r="AO33" i="280"/>
  <c r="DT130" i="273"/>
  <c r="DT38" i="273"/>
  <c r="DU39" i="273" s="1"/>
  <c r="DU41" i="273" s="1"/>
  <c r="BP14" i="280" l="1"/>
  <c r="BP49" i="265" s="1"/>
  <c r="BP23" i="280"/>
  <c r="BP24" i="280" s="1"/>
  <c r="BQ21" i="280"/>
  <c r="BP73" i="265"/>
  <c r="DV25" i="282"/>
  <c r="DV16" i="282"/>
  <c r="DV13" i="265" s="1"/>
  <c r="DO76" i="281"/>
  <c r="DO78" i="281" s="1"/>
  <c r="DO85" i="281" s="1"/>
  <c r="DO86" i="281" s="1"/>
  <c r="DP83" i="281" s="1"/>
  <c r="DU52" i="273"/>
  <c r="DU42" i="273"/>
  <c r="AO52" i="280"/>
  <c r="AO54" i="280" s="1"/>
  <c r="AO62" i="280" s="1"/>
  <c r="AW69" i="265"/>
  <c r="AX121" i="281"/>
  <c r="DS21" i="281"/>
  <c r="DT126" i="273"/>
  <c r="DY5" i="275"/>
  <c r="DY5" i="265"/>
  <c r="DY5" i="286"/>
  <c r="DY5" i="280"/>
  <c r="DY5" i="282"/>
  <c r="DY5" i="281"/>
  <c r="DZ10" i="273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30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25" i="273"/>
  <c r="DU120" i="273"/>
  <c r="DU37" i="281"/>
  <c r="DU131" i="273"/>
  <c r="DU15" i="275"/>
  <c r="DU12" i="286"/>
  <c r="DU42" i="280"/>
  <c r="DU119" i="281"/>
  <c r="DU31" i="280"/>
  <c r="DU19" i="280"/>
  <c r="DU21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19" i="265" s="1"/>
  <c r="DS22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32" i="273"/>
  <c r="DS12" i="281"/>
  <c r="DR59" i="265"/>
  <c r="DR60" i="265" s="1"/>
  <c r="DS23" i="282"/>
  <c r="DS26" i="282" s="1"/>
  <c r="DT121" i="273"/>
  <c r="DS124" i="273"/>
  <c r="DT15" i="275"/>
  <c r="DT20" i="275" s="1"/>
  <c r="DU17" i="275" s="1"/>
  <c r="DT12" i="286"/>
  <c r="DT42" i="280"/>
  <c r="DT31" i="280"/>
  <c r="DT19" i="280"/>
  <c r="DT21" i="282"/>
  <c r="DT119" i="281"/>
  <c r="DT81" i="281"/>
  <c r="DT58" i="281"/>
  <c r="DT57" i="273"/>
  <c r="DT79" i="273"/>
  <c r="DU80" i="273" s="1"/>
  <c r="DU58" i="273" s="1"/>
  <c r="DR53" i="280"/>
  <c r="DR34" i="280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57" i="280"/>
  <c r="AO59" i="280" s="1"/>
  <c r="AO63" i="280" s="1"/>
  <c r="DT4" i="275"/>
  <c r="DT4" i="265"/>
  <c r="DT4" i="286"/>
  <c r="DT4" i="280"/>
  <c r="DT4" i="282"/>
  <c r="DT4" i="281"/>
  <c r="DT4" i="273"/>
  <c r="DR66" i="273"/>
  <c r="DR67" i="273" s="1"/>
  <c r="DS60" i="273"/>
  <c r="DW136" i="273"/>
  <c r="DW24" i="273"/>
  <c r="DW25" i="273" s="1"/>
  <c r="DW108" i="273" s="1"/>
  <c r="DW109" i="273" s="1"/>
  <c r="DW14" i="282" s="1"/>
  <c r="DW15" i="282" s="1"/>
  <c r="DV19" i="286"/>
  <c r="DV2" i="275"/>
  <c r="DV2" i="265"/>
  <c r="DV2" i="286"/>
  <c r="DV2" i="280"/>
  <c r="DV2" i="282"/>
  <c r="DV137" i="273"/>
  <c r="DV138" i="273" s="1"/>
  <c r="DV90" i="273"/>
  <c r="DV91" i="273" s="1"/>
  <c r="DV112" i="273" s="1"/>
  <c r="DW113" i="273" s="1"/>
  <c r="DW59" i="273" s="1"/>
  <c r="DV2" i="281"/>
  <c r="DV96" i="273"/>
  <c r="DV97" i="273" s="1"/>
  <c r="DV75" i="273"/>
  <c r="DV76" i="273" s="1"/>
  <c r="DV32" i="273"/>
  <c r="DV33" i="273" s="1"/>
  <c r="DV2" i="273"/>
  <c r="BQ11" i="280" l="1"/>
  <c r="BQ13" i="280" s="1"/>
  <c r="BQ15" i="286" s="1"/>
  <c r="DW25" i="282"/>
  <c r="DW16" i="282"/>
  <c r="DW13" i="265" s="1"/>
  <c r="DU30" i="281"/>
  <c r="DU36" i="281" s="1"/>
  <c r="DU38" i="281" s="1"/>
  <c r="DU9" i="265" s="1"/>
  <c r="DV130" i="273"/>
  <c r="DV38" i="273"/>
  <c r="DW39" i="273" s="1"/>
  <c r="DW41" i="273" s="1"/>
  <c r="DV96" i="281"/>
  <c r="DV97" i="281" s="1"/>
  <c r="DV37" i="281"/>
  <c r="DV131" i="273"/>
  <c r="DV120" i="273"/>
  <c r="DV22" i="281"/>
  <c r="DV23" i="281" s="1"/>
  <c r="DV29" i="281" s="1"/>
  <c r="DV13" i="281"/>
  <c r="DV14" i="281" s="1"/>
  <c r="DV28" i="281" s="1"/>
  <c r="DV125" i="273"/>
  <c r="DR3" i="275"/>
  <c r="DR3" i="265"/>
  <c r="DR3" i="286"/>
  <c r="DR3" i="280"/>
  <c r="DR3" i="282"/>
  <c r="DR50" i="273"/>
  <c r="DR3" i="281"/>
  <c r="DR3" i="273"/>
  <c r="DV15" i="275"/>
  <c r="DV12" i="286"/>
  <c r="DV42" i="280"/>
  <c r="DV31" i="280"/>
  <c r="DV19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S53" i="280"/>
  <c r="DS34" i="280"/>
  <c r="DU45" i="281"/>
  <c r="DU47" i="281" s="1"/>
  <c r="DU51" i="281" s="1"/>
  <c r="DU71" i="281"/>
  <c r="DU73" i="281" s="1"/>
  <c r="DU77" i="281" s="1"/>
  <c r="DU61" i="281"/>
  <c r="DU50" i="281"/>
  <c r="DU110" i="281"/>
  <c r="DU105" i="281"/>
  <c r="DU107" i="281" s="1"/>
  <c r="DU111" i="281" s="1"/>
  <c r="DU98" i="281"/>
  <c r="DU10" i="265" s="1"/>
  <c r="DU122" i="281"/>
  <c r="DV52" i="273"/>
  <c r="DV42" i="273"/>
  <c r="DX136" i="273"/>
  <c r="DX24" i="273"/>
  <c r="DX25" i="273" s="1"/>
  <c r="DX108" i="273" s="1"/>
  <c r="DX109" i="273" s="1"/>
  <c r="DX14" i="282" s="1"/>
  <c r="DX15" i="282" s="1"/>
  <c r="DY13" i="286"/>
  <c r="DY56" i="273"/>
  <c r="DY47" i="273"/>
  <c r="DY48" i="273" s="1"/>
  <c r="DY51" i="273" s="1"/>
  <c r="DY37" i="273"/>
  <c r="DY19" i="273"/>
  <c r="DY20" i="273" s="1"/>
  <c r="DT21" i="281"/>
  <c r="DU126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112" i="273" s="1"/>
  <c r="DX113" i="273" s="1"/>
  <c r="DX59" i="273" s="1"/>
  <c r="DW75" i="273"/>
  <c r="DW32" i="273"/>
  <c r="DW33" i="273" s="1"/>
  <c r="DW137" i="273"/>
  <c r="DW138" i="273" s="1"/>
  <c r="DW2" i="273"/>
  <c r="DS66" i="273"/>
  <c r="DS67" i="273" s="1"/>
  <c r="DT60" i="273"/>
  <c r="DT9" i="265"/>
  <c r="DT11" i="265" s="1"/>
  <c r="DT14" i="265" s="1"/>
  <c r="DT19" i="265" s="1"/>
  <c r="DT22" i="265" s="1"/>
  <c r="DT84" i="281"/>
  <c r="DT71" i="281"/>
  <c r="DT73" i="281" s="1"/>
  <c r="DT77" i="281" s="1"/>
  <c r="DT61" i="281"/>
  <c r="DT50" i="281"/>
  <c r="DT45" i="281"/>
  <c r="DT47" i="281" s="1"/>
  <c r="DT51" i="281" s="1"/>
  <c r="DT124" i="273"/>
  <c r="DU121" i="273"/>
  <c r="DT12" i="281"/>
  <c r="DU132" i="273"/>
  <c r="AV58" i="280"/>
  <c r="AV45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AO64" i="280"/>
  <c r="BQ14" i="280" l="1"/>
  <c r="BQ49" i="265" s="1"/>
  <c r="BQ23" i="280"/>
  <c r="BQ24" i="280" s="1"/>
  <c r="BQ73" i="265" s="1"/>
  <c r="BR21" i="280"/>
  <c r="DX25" i="282"/>
  <c r="DX16" i="282"/>
  <c r="DX1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32" i="273"/>
  <c r="DU12" i="281"/>
  <c r="DV121" i="273"/>
  <c r="DU124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25" i="273"/>
  <c r="DW37" i="281"/>
  <c r="DW131" i="273"/>
  <c r="DW120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DU19" i="265" s="1"/>
  <c r="DU22" i="265" s="1"/>
  <c r="AW52" i="281"/>
  <c r="AW53" i="281" s="1"/>
  <c r="DV9" i="265"/>
  <c r="DV50" i="281"/>
  <c r="DW52" i="273"/>
  <c r="DW42" i="273"/>
  <c r="AO65" i="280"/>
  <c r="AO14" i="286"/>
  <c r="AO16" i="286" s="1"/>
  <c r="AO18" i="286" s="1"/>
  <c r="AO46" i="280"/>
  <c r="AO47" i="280" s="1"/>
  <c r="AO35" i="280"/>
  <c r="AO36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34" i="280"/>
  <c r="DT53" i="280"/>
  <c r="DT66" i="273"/>
  <c r="DT67" i="273" s="1"/>
  <c r="DU60" i="273"/>
  <c r="DW130" i="273"/>
  <c r="DW38" i="273"/>
  <c r="DX39" i="273" s="1"/>
  <c r="DX41" i="273" s="1"/>
  <c r="DW76" i="273"/>
  <c r="DV126" i="273"/>
  <c r="DU21" i="281"/>
  <c r="DY136" i="273"/>
  <c r="DY24" i="273"/>
  <c r="DY25" i="273" s="1"/>
  <c r="DY108" i="273" s="1"/>
  <c r="DY109" i="273" s="1"/>
  <c r="DY14" i="282" s="1"/>
  <c r="DY15" i="282" s="1"/>
  <c r="DX19" i="286"/>
  <c r="DX2" i="275"/>
  <c r="DX2" i="265"/>
  <c r="DX2" i="286"/>
  <c r="DX2" i="280"/>
  <c r="DX2" i="282"/>
  <c r="DX137" i="273"/>
  <c r="DX138" i="273" s="1"/>
  <c r="DX2" i="281"/>
  <c r="DX96" i="273"/>
  <c r="DX97" i="273" s="1"/>
  <c r="DX90" i="273"/>
  <c r="DX91" i="273" s="1"/>
  <c r="DX112" i="273" s="1"/>
  <c r="DY113" i="273" s="1"/>
  <c r="DY59" i="273" s="1"/>
  <c r="DX75" i="273"/>
  <c r="DX76" i="273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BR11" i="280" l="1"/>
  <c r="BR13" i="280" s="1"/>
  <c r="BR15" i="286" s="1"/>
  <c r="DY25" i="282"/>
  <c r="DY16" i="282"/>
  <c r="DY13" i="265" s="1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30" i="273"/>
  <c r="DX38" i="273"/>
  <c r="DY39" i="273" s="1"/>
  <c r="DY41" i="273" s="1"/>
  <c r="DV21" i="281"/>
  <c r="DW126" i="273"/>
  <c r="DX52" i="273"/>
  <c r="DX42" i="273"/>
  <c r="DU66" i="273"/>
  <c r="DU67" i="273" s="1"/>
  <c r="DV60" i="273"/>
  <c r="DZ136" i="273"/>
  <c r="DZ24" i="273"/>
  <c r="DZ25" i="273" s="1"/>
  <c r="DZ108" i="273" s="1"/>
  <c r="DZ109" i="273" s="1"/>
  <c r="DZ14" i="282" s="1"/>
  <c r="DZ15" i="282" s="1"/>
  <c r="AO74" i="265"/>
  <c r="AO75" i="265" s="1"/>
  <c r="AO81" i="265" s="1"/>
  <c r="AP33" i="280"/>
  <c r="DW4" i="275"/>
  <c r="DW4" i="265"/>
  <c r="DW4" i="286"/>
  <c r="DW4" i="280"/>
  <c r="DW4" i="282"/>
  <c r="DW4" i="281"/>
  <c r="DW4" i="273"/>
  <c r="DU53" i="280"/>
  <c r="DU34" i="280"/>
  <c r="DX15" i="275"/>
  <c r="DX12" i="286"/>
  <c r="DX42" i="280"/>
  <c r="DX31" i="280"/>
  <c r="DX19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31" i="273"/>
  <c r="DX120" i="273"/>
  <c r="DX13" i="281"/>
  <c r="DX14" i="281" s="1"/>
  <c r="DX28" i="281" s="1"/>
  <c r="DX125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12" i="273" s="1"/>
  <c r="DZ113" i="273" s="1"/>
  <c r="DZ59" i="273" s="1"/>
  <c r="DY137" i="273"/>
  <c r="DY138" i="273" s="1"/>
  <c r="DY75" i="273"/>
  <c r="DY76" i="273" s="1"/>
  <c r="DY32" i="273"/>
  <c r="DY33" i="273" s="1"/>
  <c r="DY2" i="273"/>
  <c r="DW15" i="275"/>
  <c r="DW20" i="275" s="1"/>
  <c r="DX17" i="275" s="1"/>
  <c r="DW12" i="286"/>
  <c r="DW31" i="280"/>
  <c r="DW19" i="280"/>
  <c r="DW21" i="282"/>
  <c r="DW42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44" i="280"/>
  <c r="AO52" i="265"/>
  <c r="AO53" i="265" s="1"/>
  <c r="AO24" i="265"/>
  <c r="AO25" i="265" s="1"/>
  <c r="DV11" i="265"/>
  <c r="DV14" i="265" s="1"/>
  <c r="DV19" i="265" s="1"/>
  <c r="DV22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24" i="273"/>
  <c r="DW121" i="273"/>
  <c r="DV12" i="281"/>
  <c r="DW132" i="273"/>
  <c r="BR14" i="280" l="1"/>
  <c r="BR49" i="265" s="1"/>
  <c r="BR23" i="280"/>
  <c r="BR24" i="280" s="1"/>
  <c r="BR73" i="265" s="1"/>
  <c r="DZ25" i="282"/>
  <c r="DZ16" i="282"/>
  <c r="DZ13" i="265" s="1"/>
  <c r="DX132" i="273"/>
  <c r="DW12" i="281"/>
  <c r="DX121" i="273"/>
  <c r="DW124" i="273"/>
  <c r="DW9" i="265"/>
  <c r="DW11" i="265" s="1"/>
  <c r="DW14" i="265" s="1"/>
  <c r="DW19" i="265" s="1"/>
  <c r="DW22" i="265" s="1"/>
  <c r="DW45" i="281"/>
  <c r="DW47" i="281" s="1"/>
  <c r="DW51" i="281" s="1"/>
  <c r="DW84" i="281"/>
  <c r="DW71" i="281"/>
  <c r="DW73" i="281" s="1"/>
  <c r="DW77" i="281" s="1"/>
  <c r="DW61" i="281"/>
  <c r="DW50" i="281"/>
  <c r="AW58" i="280"/>
  <c r="AW45" i="280"/>
  <c r="AO82" i="265"/>
  <c r="AO83" i="265"/>
  <c r="EA136" i="273"/>
  <c r="EA24" i="273"/>
  <c r="EA25" i="273" s="1"/>
  <c r="EA108" i="273" s="1"/>
  <c r="EA109" i="273" s="1"/>
  <c r="DY130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25" i="273"/>
  <c r="DY120" i="273"/>
  <c r="DY37" i="281"/>
  <c r="DY131" i="273"/>
  <c r="DY15" i="275"/>
  <c r="DY12" i="286"/>
  <c r="DY42" i="280"/>
  <c r="DY119" i="281"/>
  <c r="DY31" i="280"/>
  <c r="DY19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37" i="273"/>
  <c r="DZ138" i="273" s="1"/>
  <c r="DZ90" i="273"/>
  <c r="DZ91" i="273" s="1"/>
  <c r="DZ112" i="273" s="1"/>
  <c r="EA113" i="273" s="1"/>
  <c r="EA59" i="273" s="1"/>
  <c r="DZ2" i="281"/>
  <c r="DZ96" i="273"/>
  <c r="DZ97" i="273" s="1"/>
  <c r="DZ75" i="273"/>
  <c r="DZ32" i="273"/>
  <c r="DZ33" i="273" s="1"/>
  <c r="DZ2" i="273"/>
  <c r="DV66" i="273"/>
  <c r="DV67" i="273" s="1"/>
  <c r="DW60" i="273"/>
  <c r="DX4" i="275"/>
  <c r="DX4" i="265"/>
  <c r="DX4" i="286"/>
  <c r="DX4" i="280"/>
  <c r="DX4" i="282"/>
  <c r="DX4" i="281"/>
  <c r="DX4" i="273"/>
  <c r="DW21" i="281"/>
  <c r="DX126" i="273"/>
  <c r="DY52" i="273"/>
  <c r="DY42" i="273"/>
  <c r="DS76" i="281"/>
  <c r="DS78" i="281" s="1"/>
  <c r="DS85" i="281" s="1"/>
  <c r="DS86" i="281" s="1"/>
  <c r="DT83" i="281" s="1"/>
  <c r="AY112" i="281"/>
  <c r="AY113" i="281" s="1"/>
  <c r="AW64" i="265"/>
  <c r="AX60" i="281"/>
  <c r="DV53" i="280"/>
  <c r="DV34" i="280"/>
  <c r="AP57" i="280"/>
  <c r="AP59" i="280" s="1"/>
  <c r="AP63" i="280" s="1"/>
  <c r="H13" i="286"/>
  <c r="H37" i="273"/>
  <c r="H56" i="273"/>
  <c r="H47" i="273"/>
  <c r="H19" i="273"/>
  <c r="DZ76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52" i="280"/>
  <c r="AP54" i="280" s="1"/>
  <c r="AP62" i="280" s="1"/>
  <c r="DU3" i="275"/>
  <c r="DU3" i="265"/>
  <c r="DU3" i="286"/>
  <c r="DU3" i="280"/>
  <c r="DU3" i="282"/>
  <c r="DU3" i="281"/>
  <c r="DU50" i="273"/>
  <c r="DU3" i="273"/>
  <c r="BS21" i="280" l="1"/>
  <c r="BS11" i="280" s="1"/>
  <c r="BS13" i="280" s="1"/>
  <c r="BS15" i="286" s="1"/>
  <c r="AP64" i="280"/>
  <c r="AP14" i="286" s="1"/>
  <c r="AP16" i="286" s="1"/>
  <c r="AP18" i="286" s="1"/>
  <c r="H109" i="273"/>
  <c r="H14" i="282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2" i="280"/>
  <c r="DZ31" i="280"/>
  <c r="DZ19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2" i="273"/>
  <c r="EA33" i="273" s="1"/>
  <c r="EA137" i="273"/>
  <c r="EA138" i="273" s="1"/>
  <c r="EA2" i="273"/>
  <c r="DX9" i="265"/>
  <c r="DX11" i="265" s="1"/>
  <c r="DX14" i="265" s="1"/>
  <c r="DX19" i="265" s="1"/>
  <c r="DX22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26" i="273"/>
  <c r="DV3" i="275"/>
  <c r="DV3" i="265"/>
  <c r="DV3" i="286"/>
  <c r="DV3" i="280"/>
  <c r="DV3" i="282"/>
  <c r="DV50" i="273"/>
  <c r="DV3" i="281"/>
  <c r="DV3" i="273"/>
  <c r="DZ130" i="273"/>
  <c r="DZ38" i="273"/>
  <c r="EA39" i="273" s="1"/>
  <c r="EA41" i="273" s="1"/>
  <c r="DZ96" i="281"/>
  <c r="DZ97" i="281" s="1"/>
  <c r="DZ37" i="281"/>
  <c r="DZ131" i="273"/>
  <c r="DZ120" i="273"/>
  <c r="DZ22" i="281"/>
  <c r="DZ23" i="281" s="1"/>
  <c r="DZ29" i="281" s="1"/>
  <c r="DZ13" i="281"/>
  <c r="DZ14" i="281" s="1"/>
  <c r="DZ28" i="281" s="1"/>
  <c r="DZ125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W53" i="280"/>
  <c r="DW34" i="280"/>
  <c r="DX124" i="273"/>
  <c r="DY121" i="273"/>
  <c r="DX12" i="281"/>
  <c r="DY132" i="273"/>
  <c r="AP35" i="280" l="1"/>
  <c r="AP36" i="280" s="1"/>
  <c r="BS14" i="280"/>
  <c r="BS49" i="265" s="1"/>
  <c r="BS23" i="280"/>
  <c r="BS24" i="280" s="1"/>
  <c r="BT21" i="280" s="1"/>
  <c r="AP65" i="280"/>
  <c r="AP46" i="280"/>
  <c r="AP47" i="280" s="1"/>
  <c r="AQ44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32" i="273"/>
  <c r="DY12" i="281"/>
  <c r="DZ121" i="273"/>
  <c r="DY124" i="273"/>
  <c r="DZ122" i="281"/>
  <c r="DZ105" i="281"/>
  <c r="DZ107" i="281" s="1"/>
  <c r="DZ111" i="281" s="1"/>
  <c r="DZ98" i="281"/>
  <c r="DZ10" i="265" s="1"/>
  <c r="DZ110" i="281"/>
  <c r="EA130" i="273"/>
  <c r="EA38" i="273"/>
  <c r="EA112" i="273"/>
  <c r="H91" i="273"/>
  <c r="H112" i="273" s="1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Z71" i="277"/>
  <c r="Z72" i="277"/>
  <c r="Y70" i="277"/>
  <c r="Z59" i="277"/>
  <c r="Z60" i="277" s="1"/>
  <c r="Y72" i="277"/>
  <c r="Z70" i="277"/>
  <c r="Y59" i="277"/>
  <c r="Y60" i="277" s="1"/>
  <c r="L64" i="277"/>
  <c r="Y73" i="277"/>
  <c r="Y71" i="277"/>
  <c r="AA71" i="277"/>
  <c r="AA72" i="277"/>
  <c r="AA70" i="277"/>
  <c r="AA59" i="277"/>
  <c r="AA60" i="277" s="1"/>
  <c r="AC72" i="277"/>
  <c r="AC70" i="277"/>
  <c r="AB71" i="277"/>
  <c r="AB70" i="277"/>
  <c r="AB59" i="277"/>
  <c r="AB60" i="277" s="1"/>
  <c r="AB72" i="277"/>
  <c r="AC59" i="277"/>
  <c r="AC60" i="277" s="1"/>
  <c r="AC71" i="277"/>
  <c r="AD59" i="277"/>
  <c r="AD60" i="277" s="1"/>
  <c r="AD70" i="277"/>
  <c r="AD72" i="277"/>
  <c r="AD71" i="277"/>
  <c r="AE72" i="277"/>
  <c r="AE59" i="277"/>
  <c r="AE60" i="277" s="1"/>
  <c r="AE71" i="277"/>
  <c r="AH71" i="277"/>
  <c r="AF72" i="277"/>
  <c r="AF70" i="277"/>
  <c r="AG71" i="277"/>
  <c r="AF59" i="277"/>
  <c r="AF60" i="277" s="1"/>
  <c r="AE70" i="277"/>
  <c r="AF71" i="277"/>
  <c r="L63" i="277"/>
  <c r="L65" i="277" s="1"/>
  <c r="L67" i="277" s="1"/>
  <c r="L80" i="277" s="1"/>
  <c r="AG72" i="277"/>
  <c r="AG70" i="277"/>
  <c r="AJ72" i="277"/>
  <c r="AG59" i="277"/>
  <c r="AG60" i="277" s="1"/>
  <c r="AI72" i="277"/>
  <c r="AI71" i="277"/>
  <c r="AJ70" i="277"/>
  <c r="AI70" i="277"/>
  <c r="AI59" i="277"/>
  <c r="AI60" i="277" s="1"/>
  <c r="AH70" i="277"/>
  <c r="AH72" i="277"/>
  <c r="AH59" i="277"/>
  <c r="AH60" i="277" s="1"/>
  <c r="AJ71" i="277"/>
  <c r="L74" i="277"/>
  <c r="AK70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L70" i="277"/>
  <c r="AM72" i="277"/>
  <c r="AM70" i="277"/>
  <c r="AN72" i="277"/>
  <c r="AM71" i="277"/>
  <c r="AM59" i="277"/>
  <c r="AM60" i="277" s="1"/>
  <c r="AN70" i="277"/>
  <c r="EA15" i="275"/>
  <c r="EA20" i="275" s="1"/>
  <c r="EA12" i="286"/>
  <c r="EA31" i="280"/>
  <c r="EA19" i="280"/>
  <c r="EA21" i="282"/>
  <c r="EA42" i="280"/>
  <c r="EA119" i="281"/>
  <c r="EA81" i="281"/>
  <c r="EA58" i="281"/>
  <c r="EA79" i="273"/>
  <c r="EA57" i="273"/>
  <c r="H76" i="273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P74" i="265"/>
  <c r="AP75" i="265" s="1"/>
  <c r="AP81" i="265" s="1"/>
  <c r="AQ33" i="280"/>
  <c r="AP24" i="265"/>
  <c r="AP25" i="265" s="1"/>
  <c r="AP52" i="265"/>
  <c r="AP53" i="265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19" i="265" s="1"/>
  <c r="DY22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DZ126" i="273"/>
  <c r="DY21" i="281"/>
  <c r="AY69" i="265"/>
  <c r="AZ121" i="281"/>
  <c r="DX34" i="280"/>
  <c r="DX53" i="280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25" i="273"/>
  <c r="EA37" i="281"/>
  <c r="EA131" i="273"/>
  <c r="EA120" i="273"/>
  <c r="H97" i="273"/>
  <c r="DX66" i="273"/>
  <c r="DX67" i="273" s="1"/>
  <c r="DY60" i="273"/>
  <c r="EA58" i="273"/>
  <c r="H80" i="273"/>
  <c r="H58" i="273" s="1"/>
  <c r="AP63" i="265"/>
  <c r="AP65" i="265" s="1"/>
  <c r="AP67" i="265" s="1"/>
  <c r="AP80" i="265" s="1"/>
  <c r="BS73" i="265" l="1"/>
  <c r="BT11" i="280"/>
  <c r="BT13" i="280" s="1"/>
  <c r="BT15" i="286" s="1"/>
  <c r="J23" i="269"/>
  <c r="L23" i="269"/>
  <c r="O75" i="277"/>
  <c r="O81" i="277" s="1"/>
  <c r="R65" i="277"/>
  <c r="Q65" i="277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57" i="280"/>
  <c r="AQ59" i="280" s="1"/>
  <c r="AQ63" i="280" s="1"/>
  <c r="DY66" i="273"/>
  <c r="DY67" i="273" s="1"/>
  <c r="DZ60" i="273"/>
  <c r="R67" i="277"/>
  <c r="R80" i="277" s="1"/>
  <c r="Q67" i="277"/>
  <c r="Q80" i="277" s="1"/>
  <c r="H96" i="281"/>
  <c r="H37" i="281"/>
  <c r="H131" i="273"/>
  <c r="H120" i="273"/>
  <c r="H22" i="281"/>
  <c r="H13" i="281"/>
  <c r="H125" i="273"/>
  <c r="EA29" i="281"/>
  <c r="H23" i="281"/>
  <c r="H29" i="281" s="1"/>
  <c r="DZ21" i="281"/>
  <c r="EA126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58" i="280"/>
  <c r="AX45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19" i="265" s="1"/>
  <c r="DZ22" i="265" s="1"/>
  <c r="DZ84" i="281"/>
  <c r="DZ71" i="281"/>
  <c r="DZ73" i="281" s="1"/>
  <c r="DZ77" i="281" s="1"/>
  <c r="DZ61" i="281"/>
  <c r="DZ50" i="281"/>
  <c r="DZ45" i="281"/>
  <c r="DZ47" i="281" s="1"/>
  <c r="DZ51" i="281" s="1"/>
  <c r="DY53" i="280"/>
  <c r="DY34" i="280"/>
  <c r="DY59" i="265"/>
  <c r="DY60" i="265" s="1"/>
  <c r="DZ23" i="282"/>
  <c r="DZ26" i="282" s="1"/>
  <c r="AQ52" i="280"/>
  <c r="AQ54" i="280" s="1"/>
  <c r="AQ62" i="280" s="1"/>
  <c r="AQ64" i="280" s="1"/>
  <c r="AX64" i="265"/>
  <c r="AY60" i="281"/>
  <c r="H15" i="275"/>
  <c r="H12" i="286"/>
  <c r="H42" i="280"/>
  <c r="H31" i="280"/>
  <c r="H19" i="280"/>
  <c r="H21" i="282"/>
  <c r="H119" i="281"/>
  <c r="H81" i="281"/>
  <c r="H58" i="281"/>
  <c r="H57" i="273"/>
  <c r="H79" i="273"/>
  <c r="L75" i="277"/>
  <c r="L81" i="277" s="1"/>
  <c r="L83" i="277" s="1"/>
  <c r="Q75" i="277"/>
  <c r="Q81" i="277" s="1"/>
  <c r="R75" i="277"/>
  <c r="R81" i="277" s="1"/>
  <c r="O65" i="277"/>
  <c r="O67" i="277" s="1"/>
  <c r="O80" i="277" s="1"/>
  <c r="P75" i="277"/>
  <c r="P81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24" i="273"/>
  <c r="EA121" i="273"/>
  <c r="EA124" i="273" s="1"/>
  <c r="DZ12" i="281"/>
  <c r="EA132" i="273"/>
  <c r="EA12" i="281" s="1"/>
  <c r="BT14" i="280" l="1"/>
  <c r="BT49" i="265" s="1"/>
  <c r="BT23" i="280"/>
  <c r="BT24" i="280" s="1"/>
  <c r="BT73" i="265" s="1"/>
  <c r="Z73" i="277" s="1"/>
  <c r="BU21" i="280"/>
  <c r="P83" i="27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DZ53" i="280"/>
  <c r="DZ34" i="280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T43" i="277"/>
  <c r="S35" i="277"/>
  <c r="T10" i="277"/>
  <c r="T44" i="277"/>
  <c r="T18" i="277"/>
  <c r="S44" i="277"/>
  <c r="S30" i="277"/>
  <c r="S33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8" i="277"/>
  <c r="V40" i="277"/>
  <c r="U9" i="277"/>
  <c r="U11" i="277" s="1"/>
  <c r="U44" i="277"/>
  <c r="U40" i="277"/>
  <c r="U17" i="277"/>
  <c r="Y35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Z17" i="277"/>
  <c r="Z44" i="277"/>
  <c r="Y40" i="277"/>
  <c r="Y45" i="277"/>
  <c r="Y44" i="277"/>
  <c r="J24" i="277"/>
  <c r="Z32" i="277"/>
  <c r="Y39" i="277"/>
  <c r="Y13" i="277"/>
  <c r="Z39" i="277"/>
  <c r="Y9" i="277"/>
  <c r="Y36" i="277"/>
  <c r="Z43" i="277"/>
  <c r="Z36" i="277"/>
  <c r="Y32" i="277"/>
  <c r="Z35" i="277"/>
  <c r="Z45" i="277"/>
  <c r="Y16" i="277"/>
  <c r="Z21" i="277"/>
  <c r="Z16" i="277"/>
  <c r="Y18" i="277"/>
  <c r="Y17" i="277"/>
  <c r="Z10" i="277"/>
  <c r="Z18" i="277"/>
  <c r="Y43" i="277"/>
  <c r="Z9" i="277"/>
  <c r="J51" i="277"/>
  <c r="AA43" i="277"/>
  <c r="AA17" i="277"/>
  <c r="AA36" i="277"/>
  <c r="AA32" i="277"/>
  <c r="AA21" i="277"/>
  <c r="AA16" i="277"/>
  <c r="AA35" i="277"/>
  <c r="AA13" i="277"/>
  <c r="AA9" i="277"/>
  <c r="AA45" i="277"/>
  <c r="AA10" i="277"/>
  <c r="AA39" i="277"/>
  <c r="AA44" i="277"/>
  <c r="AA40" i="277"/>
  <c r="AA18" i="277"/>
  <c r="AB17" i="277"/>
  <c r="AB16" i="277"/>
  <c r="AB21" i="277"/>
  <c r="AB40" i="277"/>
  <c r="AC36" i="277"/>
  <c r="AB45" i="277"/>
  <c r="AB43" i="277"/>
  <c r="AB9" i="277"/>
  <c r="AB13" i="277"/>
  <c r="AB39" i="277"/>
  <c r="AB32" i="277"/>
  <c r="AB35" i="277"/>
  <c r="AC13" i="277"/>
  <c r="AB36" i="277"/>
  <c r="AB44" i="277"/>
  <c r="AB18" i="277"/>
  <c r="AB10" i="277"/>
  <c r="AD43" i="277"/>
  <c r="AD39" i="277"/>
  <c r="AC32" i="277"/>
  <c r="AC21" i="277"/>
  <c r="AC17" i="277"/>
  <c r="AD16" i="277"/>
  <c r="AD17" i="277"/>
  <c r="AC16" i="277"/>
  <c r="AC18" i="277"/>
  <c r="AD10" i="277"/>
  <c r="AD18" i="277"/>
  <c r="AC43" i="277"/>
  <c r="AC40" i="277"/>
  <c r="AC45" i="277"/>
  <c r="AC35" i="277"/>
  <c r="AD3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36" i="277"/>
  <c r="AD40" i="277"/>
  <c r="AE44" i="277"/>
  <c r="AF44" i="277"/>
  <c r="AE16" i="277"/>
  <c r="AE35" i="277"/>
  <c r="AE17" i="277"/>
  <c r="AE9" i="277"/>
  <c r="AE39" i="277"/>
  <c r="AE36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35" i="277"/>
  <c r="AG36" i="277"/>
  <c r="AF17" i="277"/>
  <c r="AF16" i="277"/>
  <c r="AF32" i="277"/>
  <c r="AF18" i="277"/>
  <c r="AG39" i="277"/>
  <c r="AG32" i="277"/>
  <c r="AF36" i="277"/>
  <c r="AG35" i="277"/>
  <c r="AG44" i="277"/>
  <c r="AG18" i="277"/>
  <c r="AG43" i="277"/>
  <c r="AG13" i="277"/>
  <c r="AG17" i="277"/>
  <c r="AG40" i="277"/>
  <c r="AG9" i="277"/>
  <c r="AG21" i="277"/>
  <c r="AG45" i="277"/>
  <c r="AG16" i="277"/>
  <c r="AH43" i="277"/>
  <c r="AH13" i="277"/>
  <c r="AH16" i="277"/>
  <c r="AI21" i="277"/>
  <c r="AH44" i="277"/>
  <c r="AI35" i="277"/>
  <c r="AH40" i="277"/>
  <c r="AI10" i="277"/>
  <c r="AH17" i="277"/>
  <c r="AH9" i="277"/>
  <c r="AI9" i="277"/>
  <c r="AH36" i="277"/>
  <c r="AI16" i="277"/>
  <c r="AH32" i="277"/>
  <c r="AH39" i="277"/>
  <c r="AH45" i="277"/>
  <c r="AI43" i="277"/>
  <c r="AH35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I36" i="277"/>
  <c r="AJ44" i="277"/>
  <c r="AI13" i="277"/>
  <c r="AJ36" i="277"/>
  <c r="AI32" i="277"/>
  <c r="AJ18" i="277"/>
  <c r="AJ9" i="277"/>
  <c r="AJ16" i="277"/>
  <c r="AJ39" i="277"/>
  <c r="AJ21" i="277"/>
  <c r="AJ35" i="277"/>
  <c r="AK40" i="277"/>
  <c r="AK45" i="277"/>
  <c r="AK16" i="277"/>
  <c r="AM13" i="277"/>
  <c r="AK32" i="277"/>
  <c r="AK9" i="277"/>
  <c r="AM36" i="277"/>
  <c r="AK43" i="277"/>
  <c r="AM40" i="277"/>
  <c r="AK35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L45" i="277"/>
  <c r="AM43" i="277"/>
  <c r="AN16" i="277"/>
  <c r="AL18" i="277"/>
  <c r="AM35" i="277"/>
  <c r="AN35" i="277"/>
  <c r="AN44" i="277"/>
  <c r="AL35" i="277"/>
  <c r="AL13" i="277"/>
  <c r="AM9" i="277"/>
  <c r="AN39" i="277"/>
  <c r="AM16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16" i="277"/>
  <c r="AL21" i="277"/>
  <c r="AM45" i="277"/>
  <c r="AM10" i="277"/>
  <c r="AL36" i="277"/>
  <c r="AM21" i="277"/>
  <c r="AL9" i="277"/>
  <c r="AL11" i="277" s="1"/>
  <c r="AL14" i="277" s="1"/>
  <c r="AN13" i="277"/>
  <c r="AN32" i="277"/>
  <c r="AN17" i="277"/>
  <c r="AN18" i="277"/>
  <c r="AN45" i="277"/>
  <c r="AN36" i="277"/>
  <c r="N83" i="277"/>
  <c r="N82" i="277"/>
  <c r="O83" i="277"/>
  <c r="O82" i="277"/>
  <c r="AQ65" i="280"/>
  <c r="AQ14" i="286"/>
  <c r="AQ16" i="286" s="1"/>
  <c r="AQ18" i="286" s="1"/>
  <c r="AQ46" i="280"/>
  <c r="AQ47" i="280" s="1"/>
  <c r="AQ35" i="280"/>
  <c r="AQ36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J82" i="277"/>
  <c r="P82" i="277"/>
  <c r="Q83" i="277"/>
  <c r="Q82" i="277"/>
  <c r="L82" i="277"/>
  <c r="DZ66" i="273"/>
  <c r="DZ67" i="273" s="1"/>
  <c r="EA60" i="273"/>
  <c r="EA66" i="273" s="1"/>
  <c r="EA67" i="273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BU11" i="280" l="1"/>
  <c r="BU13" i="280" s="1"/>
  <c r="BU15" i="286" s="1"/>
  <c r="S14" i="277"/>
  <c r="S19" i="277" s="1"/>
  <c r="S22" i="277" s="1"/>
  <c r="Q14" i="277"/>
  <c r="Q19" i="277" s="1"/>
  <c r="Q22" i="277" s="1"/>
  <c r="Q25" i="277" s="1"/>
  <c r="U14" i="277"/>
  <c r="AG11" i="277"/>
  <c r="AD11" i="277"/>
  <c r="Y11" i="277"/>
  <c r="Y14" i="277" s="1"/>
  <c r="Y19" i="277" s="1"/>
  <c r="Y22" i="277" s="1"/>
  <c r="W11" i="277"/>
  <c r="W14" i="277" s="1"/>
  <c r="W19" i="277" s="1"/>
  <c r="W22" i="277" s="1"/>
  <c r="V11" i="277"/>
  <c r="V14" i="277" s="1"/>
  <c r="S37" i="277"/>
  <c r="S41" i="277" s="1"/>
  <c r="S46" i="277" s="1"/>
  <c r="S49" i="277" s="1"/>
  <c r="AE11" i="277"/>
  <c r="AE14" i="277" s="1"/>
  <c r="AE19" i="277" s="1"/>
  <c r="AE22" i="277" s="1"/>
  <c r="AL19" i="277"/>
  <c r="AL22" i="277" s="1"/>
  <c r="AJ11" i="277"/>
  <c r="AJ14" i="277" s="1"/>
  <c r="AJ19" i="277" s="1"/>
  <c r="AJ22" i="277" s="1"/>
  <c r="AH11" i="277"/>
  <c r="AH14" i="277" s="1"/>
  <c r="AH19" i="277" s="1"/>
  <c r="AH22" i="277" s="1"/>
  <c r="AF11" i="277"/>
  <c r="AF14" i="277" s="1"/>
  <c r="AF19" i="277" s="1"/>
  <c r="AF22" i="277" s="1"/>
  <c r="AC11" i="277"/>
  <c r="AC14" i="277" s="1"/>
  <c r="AC19" i="277" s="1"/>
  <c r="AC22" i="277" s="1"/>
  <c r="Z11" i="277"/>
  <c r="Z14" i="277" s="1"/>
  <c r="Z19" i="277" s="1"/>
  <c r="Z22" i="277" s="1"/>
  <c r="U19" i="277"/>
  <c r="U22" i="277" s="1"/>
  <c r="T11" i="277"/>
  <c r="T14" i="277" s="1"/>
  <c r="AB11" i="277"/>
  <c r="AB14" i="277" s="1"/>
  <c r="AB19" i="277" s="1"/>
  <c r="AB22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44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33" i="280"/>
  <c r="AK11" i="277"/>
  <c r="AK14" i="277" s="1"/>
  <c r="AK19" i="277" s="1"/>
  <c r="AK22" i="277" s="1"/>
  <c r="AI11" i="277"/>
  <c r="AI14" i="277" s="1"/>
  <c r="AI19" i="277" s="1"/>
  <c r="AI22" i="277" s="1"/>
  <c r="AG14" i="277"/>
  <c r="AG19" i="277" s="1"/>
  <c r="AG22" i="277" s="1"/>
  <c r="AD14" i="277"/>
  <c r="AD19" i="277" s="1"/>
  <c r="AD22" i="277" s="1"/>
  <c r="AA11" i="277"/>
  <c r="AA14" i="277" s="1"/>
  <c r="AA19" i="277" s="1"/>
  <c r="AA22" i="277" s="1"/>
  <c r="V19" i="277"/>
  <c r="V22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35" i="277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AM19" i="277" s="1"/>
  <c r="AM22" i="277" s="1"/>
  <c r="T19" i="277"/>
  <c r="T22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6" i="277"/>
  <c r="H10" i="277"/>
  <c r="J11" i="277"/>
  <c r="H36" i="277"/>
  <c r="EA60" i="265"/>
  <c r="M59" i="277"/>
  <c r="M60" i="277" s="1"/>
  <c r="M67" i="277" s="1"/>
  <c r="M80" i="277" s="1"/>
  <c r="BU14" i="280" l="1"/>
  <c r="BU49" i="265" s="1"/>
  <c r="BU23" i="280"/>
  <c r="BU24" i="280" s="1"/>
  <c r="BV21" i="280" s="1"/>
  <c r="BU73" i="265"/>
  <c r="DY76" i="28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52" i="280"/>
  <c r="AR54" i="280" s="1"/>
  <c r="AR62" i="280" s="1"/>
  <c r="BA112" i="281"/>
  <c r="BA113" i="281" s="1"/>
  <c r="AQ25" i="265"/>
  <c r="AR57" i="280"/>
  <c r="AR59" i="280" s="1"/>
  <c r="AR63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BV11" i="280" l="1"/>
  <c r="BV13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64" i="280"/>
  <c r="AY58" i="280"/>
  <c r="AY45" i="280"/>
  <c r="BV14" i="280" l="1"/>
  <c r="BV49" i="265" s="1"/>
  <c r="BV23" i="280"/>
  <c r="BV24" i="280" s="1"/>
  <c r="BW21" i="280" s="1"/>
  <c r="BV73" i="265"/>
  <c r="EA76" i="281"/>
  <c r="EA78" i="281" s="1"/>
  <c r="EA85" i="281" s="1"/>
  <c r="EA86" i="281" s="1"/>
  <c r="AR14" i="286"/>
  <c r="AR16" i="286" s="1"/>
  <c r="AR18" i="286" s="1"/>
  <c r="AR65" i="280"/>
  <c r="AR35" i="280"/>
  <c r="AR36" i="280" s="1"/>
  <c r="AR46" i="280"/>
  <c r="AR47" i="280" s="1"/>
  <c r="BA69" i="265"/>
  <c r="BB121" i="281"/>
  <c r="EA19" i="265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BW11" i="280" l="1"/>
  <c r="BW13" i="280" s="1"/>
  <c r="BW15" i="286" s="1"/>
  <c r="AN19" i="277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EA22" i="265"/>
  <c r="H19" i="265"/>
  <c r="H29" i="269" s="1"/>
  <c r="K29" i="269" s="1"/>
  <c r="AR74" i="265"/>
  <c r="AS33" i="280"/>
  <c r="AZ64" i="265"/>
  <c r="U64" i="277" s="1"/>
  <c r="BA60" i="281"/>
  <c r="L24" i="269"/>
  <c r="J24" i="269"/>
  <c r="BB112" i="281"/>
  <c r="BB113" i="281" s="1"/>
  <c r="AR63" i="265"/>
  <c r="AS44" i="280"/>
  <c r="AR24" i="265"/>
  <c r="AR52" i="265"/>
  <c r="BW14" i="280" l="1"/>
  <c r="BW49" i="265" s="1"/>
  <c r="BW23" i="280"/>
  <c r="BW24" i="280" s="1"/>
  <c r="BW73" i="265" s="1"/>
  <c r="BX21" i="280"/>
  <c r="AR75" i="265"/>
  <c r="AR81" i="265" s="1"/>
  <c r="S74" i="277"/>
  <c r="S75" i="277" s="1"/>
  <c r="S81" i="277" s="1"/>
  <c r="L29" i="269"/>
  <c r="J29" i="269"/>
  <c r="AR53" i="265"/>
  <c r="R51" i="277"/>
  <c r="R52" i="277" s="1"/>
  <c r="AS57" i="280"/>
  <c r="AS59" i="280" s="1"/>
  <c r="AS63" i="280" s="1"/>
  <c r="BA52" i="281"/>
  <c r="BA53" i="281" s="1"/>
  <c r="AS52" i="280"/>
  <c r="AS54" i="280" s="1"/>
  <c r="AS62" i="280" s="1"/>
  <c r="AS64" i="280" s="1"/>
  <c r="EA53" i="280"/>
  <c r="EA34" i="280"/>
  <c r="H22" i="265"/>
  <c r="AZ58" i="280"/>
  <c r="AZ45" i="280"/>
  <c r="AN22" i="277"/>
  <c r="H19" i="277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BX11" i="280" l="1"/>
  <c r="BX13" i="280" s="1"/>
  <c r="BX15" i="286" s="1"/>
  <c r="S83" i="277"/>
  <c r="S82" i="277"/>
  <c r="AR83" i="265"/>
  <c r="AR82" i="265"/>
  <c r="H22" i="277"/>
  <c r="AS65" i="280"/>
  <c r="AS14" i="286"/>
  <c r="AS16" i="286" s="1"/>
  <c r="AS18" i="286" s="1"/>
  <c r="AS46" i="280"/>
  <c r="AS47" i="280" s="1"/>
  <c r="AS35" i="280"/>
  <c r="AS36" i="280" s="1"/>
  <c r="BA30" i="265"/>
  <c r="BA62" i="281"/>
  <c r="BA63" i="281" s="1"/>
  <c r="BB69" i="265"/>
  <c r="BC121" i="281"/>
  <c r="H32" i="269"/>
  <c r="K32" i="269" s="1"/>
  <c r="H53" i="280"/>
  <c r="H34" i="280"/>
  <c r="BX14" i="280" l="1"/>
  <c r="BX49" i="265" s="1"/>
  <c r="BX23" i="280"/>
  <c r="BX24" i="280" s="1"/>
  <c r="BX73" i="265" s="1"/>
  <c r="AA73" i="277" s="1"/>
  <c r="BY21" i="280"/>
  <c r="BC112" i="281"/>
  <c r="BC113" i="281" s="1"/>
  <c r="BA64" i="265"/>
  <c r="BB60" i="281"/>
  <c r="AS74" i="265"/>
  <c r="AS75" i="265" s="1"/>
  <c r="AS81" i="265" s="1"/>
  <c r="AT33" i="280"/>
  <c r="L32" i="269"/>
  <c r="J32" i="269"/>
  <c r="BA33" i="265"/>
  <c r="BA37" i="265" s="1"/>
  <c r="BA42" i="265" s="1"/>
  <c r="BA47" i="265" s="1"/>
  <c r="BA50" i="265" s="1"/>
  <c r="AS63" i="265"/>
  <c r="AS65" i="265" s="1"/>
  <c r="AS67" i="265" s="1"/>
  <c r="AS80" i="265" s="1"/>
  <c r="AT44" i="280"/>
  <c r="AS52" i="265"/>
  <c r="AS24" i="265"/>
  <c r="BY11" i="280" l="1"/>
  <c r="BY13" i="280" s="1"/>
  <c r="BY15" i="286" s="1"/>
  <c r="AS25" i="265"/>
  <c r="AT57" i="280"/>
  <c r="AT59" i="280" s="1"/>
  <c r="AT63" i="280" s="1"/>
  <c r="AS53" i="265"/>
  <c r="AS82" i="265"/>
  <c r="AS83" i="265"/>
  <c r="BA58" i="280"/>
  <c r="BA45" i="280"/>
  <c r="AT52" i="280"/>
  <c r="AT54" i="280" s="1"/>
  <c r="AT62" i="280" s="1"/>
  <c r="AT64" i="280" s="1"/>
  <c r="BB52" i="281"/>
  <c r="BB53" i="281" s="1"/>
  <c r="BC123" i="281"/>
  <c r="BC124" i="281" s="1"/>
  <c r="BC114" i="281"/>
  <c r="BC31" i="265" s="1"/>
  <c r="BY14" i="280" l="1"/>
  <c r="BY49" i="265" s="1"/>
  <c r="BY23" i="280"/>
  <c r="BY24" i="280" s="1"/>
  <c r="BY73" i="265" s="1"/>
  <c r="BZ21" i="280"/>
  <c r="BB30" i="265"/>
  <c r="BB62" i="281"/>
  <c r="BB63" i="281" s="1"/>
  <c r="BC69" i="265"/>
  <c r="BD121" i="281"/>
  <c r="AT14" i="286"/>
  <c r="AT16" i="286" s="1"/>
  <c r="AT18" i="286" s="1"/>
  <c r="AT65" i="280"/>
  <c r="AT46" i="280"/>
  <c r="AT47" i="280" s="1"/>
  <c r="AT35" i="280"/>
  <c r="AT36" i="280" s="1"/>
  <c r="BZ11" i="280" l="1"/>
  <c r="BZ13" i="280" s="1"/>
  <c r="BZ15" i="286" s="1"/>
  <c r="AT63" i="265"/>
  <c r="AT65" i="265" s="1"/>
  <c r="AT67" i="265" s="1"/>
  <c r="AT80" i="265" s="1"/>
  <c r="AU44" i="280"/>
  <c r="AT74" i="265"/>
  <c r="AT75" i="265" s="1"/>
  <c r="AT81" i="265" s="1"/>
  <c r="AU33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BZ14" i="280" l="1"/>
  <c r="BZ49" i="265" s="1"/>
  <c r="BZ23" i="280"/>
  <c r="BZ24" i="280" s="1"/>
  <c r="CA21" i="280" s="1"/>
  <c r="BZ73" i="265"/>
  <c r="BD114" i="281"/>
  <c r="BD31" i="265" s="1"/>
  <c r="BD123" i="281"/>
  <c r="BD124" i="281" s="1"/>
  <c r="BB58" i="280"/>
  <c r="BB45" i="280"/>
  <c r="BC52" i="281"/>
  <c r="BC53" i="281" s="1"/>
  <c r="AT53" i="265"/>
  <c r="AU52" i="280"/>
  <c r="AU54" i="280" s="1"/>
  <c r="AU62" i="280" s="1"/>
  <c r="AU57" i="280"/>
  <c r="AU59" i="280" s="1"/>
  <c r="AU63" i="280" s="1"/>
  <c r="AT25" i="265"/>
  <c r="AT83" i="265"/>
  <c r="AT82" i="265"/>
  <c r="CA11" i="280" l="1"/>
  <c r="CA13" i="280" s="1"/>
  <c r="CA15" i="286" s="1"/>
  <c r="AU64" i="280"/>
  <c r="BC30" i="265"/>
  <c r="BC62" i="281"/>
  <c r="BC63" i="281" s="1"/>
  <c r="BD69" i="265"/>
  <c r="BE121" i="281"/>
  <c r="CA14" i="280" l="1"/>
  <c r="CA49" i="265" s="1"/>
  <c r="CA23" i="280"/>
  <c r="CA24" i="280" s="1"/>
  <c r="CA73" i="265" s="1"/>
  <c r="CB21" i="280"/>
  <c r="BE112" i="281"/>
  <c r="BE113" i="281" s="1"/>
  <c r="BC64" i="265"/>
  <c r="BD60" i="281"/>
  <c r="V69" i="277"/>
  <c r="BC33" i="265"/>
  <c r="BC37" i="265" s="1"/>
  <c r="BC42" i="265" s="1"/>
  <c r="BC47" i="265" s="1"/>
  <c r="BC50" i="265" s="1"/>
  <c r="AU65" i="280"/>
  <c r="AU14" i="286"/>
  <c r="AU16" i="286" s="1"/>
  <c r="AU18" i="286" s="1"/>
  <c r="AU46" i="280"/>
  <c r="AU47" i="280" s="1"/>
  <c r="AU35" i="280"/>
  <c r="AU36" i="280" s="1"/>
  <c r="CB11" i="280" l="1"/>
  <c r="CB13" i="280" s="1"/>
  <c r="CB15" i="286" s="1"/>
  <c r="BD52" i="281"/>
  <c r="BD53" i="281" s="1"/>
  <c r="AU74" i="265"/>
  <c r="AU75" i="265" s="1"/>
  <c r="AU81" i="265" s="1"/>
  <c r="AV33" i="280"/>
  <c r="AU63" i="265"/>
  <c r="AU65" i="265" s="1"/>
  <c r="AU67" i="265" s="1"/>
  <c r="AU80" i="265" s="1"/>
  <c r="AV44" i="280"/>
  <c r="AU52" i="265"/>
  <c r="AU24" i="265"/>
  <c r="BC45" i="280"/>
  <c r="BC58" i="280"/>
  <c r="BE123" i="281"/>
  <c r="BE124" i="281" s="1"/>
  <c r="BE114" i="281"/>
  <c r="BE31" i="265" s="1"/>
  <c r="CB14" i="280" l="1"/>
  <c r="CB49" i="265" s="1"/>
  <c r="CB23" i="280"/>
  <c r="CB24" i="280" s="1"/>
  <c r="CC21" i="280" s="1"/>
  <c r="CB73" i="265"/>
  <c r="AB73" i="277" s="1"/>
  <c r="AU53" i="265"/>
  <c r="AU82" i="265"/>
  <c r="AU83" i="265"/>
  <c r="BD30" i="265"/>
  <c r="BD62" i="281"/>
  <c r="BD63" i="281" s="1"/>
  <c r="BE69" i="265"/>
  <c r="BF121" i="281"/>
  <c r="AU25" i="265"/>
  <c r="AV57" i="280"/>
  <c r="AV59" i="280" s="1"/>
  <c r="AV63" i="280" s="1"/>
  <c r="AV52" i="280"/>
  <c r="AV54" i="280" s="1"/>
  <c r="AV62" i="280" s="1"/>
  <c r="CC11" i="280" l="1"/>
  <c r="CC13" i="280" s="1"/>
  <c r="CC15" i="286" s="1"/>
  <c r="AV64" i="280"/>
  <c r="AV65" i="280" s="1"/>
  <c r="BF112" i="281"/>
  <c r="BF113" i="281" s="1"/>
  <c r="BD64" i="265"/>
  <c r="V64" i="277" s="1"/>
  <c r="BE60" i="281"/>
  <c r="AV14" i="286"/>
  <c r="AV16" i="286" s="1"/>
  <c r="AV18" i="286" s="1"/>
  <c r="BD33" i="265"/>
  <c r="BD37" i="265" s="1"/>
  <c r="BD42" i="265" s="1"/>
  <c r="BD47" i="265" s="1"/>
  <c r="BD50" i="265" s="1"/>
  <c r="U30" i="277"/>
  <c r="CC14" i="280" l="1"/>
  <c r="CC49" i="265" s="1"/>
  <c r="CC23" i="280"/>
  <c r="CC24" i="280" s="1"/>
  <c r="CC73" i="265" s="1"/>
  <c r="CD21" i="280"/>
  <c r="AV46" i="280"/>
  <c r="AV47" i="280" s="1"/>
  <c r="AV63" i="265" s="1"/>
  <c r="AV35" i="280"/>
  <c r="AV36" i="280" s="1"/>
  <c r="AV74" i="265" s="1"/>
  <c r="BD58" i="280"/>
  <c r="BD45" i="280"/>
  <c r="AV24" i="265"/>
  <c r="AV52" i="265"/>
  <c r="BE52" i="281"/>
  <c r="BE53" i="281" s="1"/>
  <c r="BF114" i="281"/>
  <c r="BF31" i="265" s="1"/>
  <c r="BF123" i="281"/>
  <c r="BF124" i="281" s="1"/>
  <c r="CD11" i="280" l="1"/>
  <c r="CD13" i="280" s="1"/>
  <c r="CD15" i="286" s="1"/>
  <c r="AW44" i="280"/>
  <c r="AW33" i="280"/>
  <c r="BF69" i="265"/>
  <c r="BG121" i="281"/>
  <c r="AV53" i="265"/>
  <c r="S51" i="277"/>
  <c r="S52" i="277" s="1"/>
  <c r="AW57" i="280"/>
  <c r="AW59" i="280" s="1"/>
  <c r="AW63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52" i="280"/>
  <c r="AW54" i="280" s="1"/>
  <c r="AW62" i="280" s="1"/>
  <c r="CD14" i="280" l="1"/>
  <c r="CD49" i="265" s="1"/>
  <c r="CD23" i="280"/>
  <c r="CD24" i="280" s="1"/>
  <c r="CD73" i="265" s="1"/>
  <c r="CE21" i="280"/>
  <c r="AW64" i="280"/>
  <c r="AW14" i="286" s="1"/>
  <c r="AW16" i="286" s="1"/>
  <c r="AW18" i="286" s="1"/>
  <c r="T83" i="277"/>
  <c r="T82" i="277"/>
  <c r="BE64" i="265"/>
  <c r="BF60" i="281"/>
  <c r="BG112" i="281"/>
  <c r="BG113" i="281" s="1"/>
  <c r="AV83" i="265"/>
  <c r="AV82" i="265"/>
  <c r="BE33" i="265"/>
  <c r="BE37" i="265" s="1"/>
  <c r="BE42" i="265" s="1"/>
  <c r="BE47" i="265" s="1"/>
  <c r="BE50" i="265" s="1"/>
  <c r="CE11" i="280" l="1"/>
  <c r="CE13" i="280" s="1"/>
  <c r="CE15" i="286" s="1"/>
  <c r="AW46" i="280"/>
  <c r="AW47" i="280" s="1"/>
  <c r="AX44" i="280" s="1"/>
  <c r="AW65" i="280"/>
  <c r="AW52" i="265" s="1"/>
  <c r="AW35" i="280"/>
  <c r="AW36" i="280" s="1"/>
  <c r="AW74" i="265" s="1"/>
  <c r="AW75" i="265" s="1"/>
  <c r="AW81" i="265" s="1"/>
  <c r="BF52" i="281"/>
  <c r="BF53" i="281" s="1"/>
  <c r="BE58" i="280"/>
  <c r="BE45" i="280"/>
  <c r="BG123" i="281"/>
  <c r="BG124" i="281" s="1"/>
  <c r="BG114" i="281"/>
  <c r="BG31" i="265" s="1"/>
  <c r="CE14" i="280" l="1"/>
  <c r="CE49" i="265" s="1"/>
  <c r="CE23" i="280"/>
  <c r="CE24" i="280" s="1"/>
  <c r="CF21" i="280" s="1"/>
  <c r="AW24" i="265"/>
  <c r="CE73" i="265"/>
  <c r="AW63" i="265"/>
  <c r="AW65" i="265" s="1"/>
  <c r="AW67" i="265" s="1"/>
  <c r="AW80" i="265" s="1"/>
  <c r="AW82" i="265" s="1"/>
  <c r="AX33" i="280"/>
  <c r="BG69" i="265"/>
  <c r="BH121" i="281"/>
  <c r="AW53" i="265"/>
  <c r="AX52" i="280"/>
  <c r="AX54" i="280" s="1"/>
  <c r="AX62" i="280" s="1"/>
  <c r="AW25" i="265"/>
  <c r="AX57" i="280"/>
  <c r="AX59" i="280" s="1"/>
  <c r="AX63" i="280" s="1"/>
  <c r="BF30" i="265"/>
  <c r="BF62" i="281"/>
  <c r="BF63" i="281" s="1"/>
  <c r="CF11" i="280" l="1"/>
  <c r="CF13" i="280" s="1"/>
  <c r="CF15" i="286" s="1"/>
  <c r="AW83" i="265"/>
  <c r="BH112" i="281"/>
  <c r="BH113" i="281" s="1"/>
  <c r="BF64" i="265"/>
  <c r="BG60" i="281"/>
  <c r="BF33" i="265"/>
  <c r="BF37" i="265" s="1"/>
  <c r="BF42" i="265" s="1"/>
  <c r="BF47" i="265" s="1"/>
  <c r="BF50" i="265" s="1"/>
  <c r="AX64" i="280"/>
  <c r="CF14" i="280" l="1"/>
  <c r="CF49" i="265" s="1"/>
  <c r="CF23" i="280"/>
  <c r="CF24" i="280" s="1"/>
  <c r="CF73" i="265" s="1"/>
  <c r="AC73" i="277" s="1"/>
  <c r="CG21" i="280"/>
  <c r="BG52" i="281"/>
  <c r="BG53" i="281" s="1"/>
  <c r="AX14" i="286"/>
  <c r="AX16" i="286" s="1"/>
  <c r="AX18" i="286" s="1"/>
  <c r="AX65" i="280"/>
  <c r="AX46" i="280"/>
  <c r="AX47" i="280" s="1"/>
  <c r="AX35" i="280"/>
  <c r="AX36" i="280" s="1"/>
  <c r="BF58" i="280"/>
  <c r="BF45" i="280"/>
  <c r="BH114" i="281"/>
  <c r="BH31" i="265" s="1"/>
  <c r="BH123" i="281"/>
  <c r="BH124" i="281" s="1"/>
  <c r="CG11" i="280" l="1"/>
  <c r="CG13" i="280" s="1"/>
  <c r="CG15" i="286" s="1"/>
  <c r="BH69" i="265"/>
  <c r="BI121" i="281"/>
  <c r="AX74" i="265"/>
  <c r="AX75" i="265" s="1"/>
  <c r="AX81" i="265" s="1"/>
  <c r="AY33" i="280"/>
  <c r="AX24" i="265"/>
  <c r="AX52" i="265"/>
  <c r="AX63" i="265"/>
  <c r="AX65" i="265" s="1"/>
  <c r="AX67" i="265" s="1"/>
  <c r="AX80" i="265" s="1"/>
  <c r="AY44" i="280"/>
  <c r="BG30" i="265"/>
  <c r="BG62" i="281"/>
  <c r="BG63" i="281" s="1"/>
  <c r="CG14" i="280" l="1"/>
  <c r="CG49" i="265" s="1"/>
  <c r="CG23" i="280"/>
  <c r="CG24" i="280" s="1"/>
  <c r="CH21" i="280" s="1"/>
  <c r="CG73" i="265"/>
  <c r="BG33" i="265"/>
  <c r="BG37" i="265" s="1"/>
  <c r="BG42" i="265" s="1"/>
  <c r="BG47" i="265" s="1"/>
  <c r="BG50" i="265" s="1"/>
  <c r="BG64" i="265"/>
  <c r="BH60" i="281"/>
  <c r="AY57" i="280"/>
  <c r="AY59" i="280" s="1"/>
  <c r="AY63" i="280" s="1"/>
  <c r="AX53" i="265"/>
  <c r="AY52" i="280"/>
  <c r="AY54" i="280" s="1"/>
  <c r="AY62" i="280" s="1"/>
  <c r="AY64" i="280" s="1"/>
  <c r="BI112" i="281"/>
  <c r="BI113" i="281" s="1"/>
  <c r="AX83" i="265"/>
  <c r="AX82" i="265"/>
  <c r="AX25" i="265"/>
  <c r="W69" i="277"/>
  <c r="CH11" i="280" l="1"/>
  <c r="CH13" i="280" s="1"/>
  <c r="CH15" i="286" s="1"/>
  <c r="BH52" i="281"/>
  <c r="BH53" i="281" s="1"/>
  <c r="BI123" i="281"/>
  <c r="BI124" i="281" s="1"/>
  <c r="BI114" i="281"/>
  <c r="BI31" i="265" s="1"/>
  <c r="AY65" i="280"/>
  <c r="AY14" i="286"/>
  <c r="AY16" i="286" s="1"/>
  <c r="AY18" i="286" s="1"/>
  <c r="AY46" i="280"/>
  <c r="AY47" i="280" s="1"/>
  <c r="AY35" i="280"/>
  <c r="AY36" i="280" s="1"/>
  <c r="BG58" i="280"/>
  <c r="BG45" i="280"/>
  <c r="CH14" i="280" l="1"/>
  <c r="CH49" i="265" s="1"/>
  <c r="CH23" i="280"/>
  <c r="CH24" i="280" s="1"/>
  <c r="CH73" i="265" s="1"/>
  <c r="CI21" i="280"/>
  <c r="AY74" i="265"/>
  <c r="AY75" i="265" s="1"/>
  <c r="AY81" i="265" s="1"/>
  <c r="AZ33" i="280"/>
  <c r="AY63" i="265"/>
  <c r="AY65" i="265" s="1"/>
  <c r="AY67" i="265" s="1"/>
  <c r="AY80" i="265" s="1"/>
  <c r="AZ44" i="280"/>
  <c r="AY52" i="265"/>
  <c r="AY24" i="265"/>
  <c r="BI69" i="265"/>
  <c r="BJ121" i="281"/>
  <c r="BH30" i="265"/>
  <c r="BH62" i="281"/>
  <c r="BH63" i="281" s="1"/>
  <c r="CI11" i="280" l="1"/>
  <c r="CI13" i="280" s="1"/>
  <c r="CI15" i="286" s="1"/>
  <c r="AY82" i="265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57" i="280"/>
  <c r="AZ59" i="280" s="1"/>
  <c r="AZ63" i="280" s="1"/>
  <c r="AZ52" i="280"/>
  <c r="AZ54" i="280" s="1"/>
  <c r="AZ62" i="280" s="1"/>
  <c r="BH64" i="265"/>
  <c r="W64" i="277" s="1"/>
  <c r="BI60" i="281"/>
  <c r="AY53" i="265"/>
  <c r="CI14" i="280" l="1"/>
  <c r="CI49" i="265" s="1"/>
  <c r="CI23" i="280"/>
  <c r="CI24" i="280" s="1"/>
  <c r="CI73" i="265" s="1"/>
  <c r="CJ21" i="280"/>
  <c r="AZ64" i="280"/>
  <c r="AZ65" i="280" s="1"/>
  <c r="BI52" i="281"/>
  <c r="BI53" i="281" s="1"/>
  <c r="BJ114" i="281"/>
  <c r="BJ31" i="265" s="1"/>
  <c r="BJ123" i="281"/>
  <c r="BJ124" i="281" s="1"/>
  <c r="BH58" i="280"/>
  <c r="BH45" i="280"/>
  <c r="CJ11" i="280" l="1"/>
  <c r="CJ13" i="280" s="1"/>
  <c r="CJ15" i="286" s="1"/>
  <c r="AZ14" i="286"/>
  <c r="AZ16" i="286" s="1"/>
  <c r="AZ18" i="286" s="1"/>
  <c r="AZ35" i="280"/>
  <c r="AZ36" i="280" s="1"/>
  <c r="BA33" i="280" s="1"/>
  <c r="AZ46" i="280"/>
  <c r="AZ47" i="280" s="1"/>
  <c r="AZ63" i="265" s="1"/>
  <c r="AZ74" i="265"/>
  <c r="BJ69" i="265"/>
  <c r="BK121" i="281"/>
  <c r="AZ24" i="265"/>
  <c r="AZ52" i="265"/>
  <c r="BI30" i="265"/>
  <c r="BI62" i="281"/>
  <c r="BI63" i="281" s="1"/>
  <c r="CJ14" i="280" l="1"/>
  <c r="CJ49" i="265" s="1"/>
  <c r="CJ23" i="280"/>
  <c r="CJ24" i="280" s="1"/>
  <c r="CK21" i="280" s="1"/>
  <c r="CJ73" i="265"/>
  <c r="AD73" i="277" s="1"/>
  <c r="BA44" i="280"/>
  <c r="BA57" i="280" s="1"/>
  <c r="BA59" i="280" s="1"/>
  <c r="BA63" i="280" s="1"/>
  <c r="BI64" i="265"/>
  <c r="BJ60" i="281"/>
  <c r="AZ53" i="265"/>
  <c r="T51" i="277"/>
  <c r="T52" i="277" s="1"/>
  <c r="BK112" i="281"/>
  <c r="BK113" i="281" s="1"/>
  <c r="BA52" i="280"/>
  <c r="BA54" i="280" s="1"/>
  <c r="BA62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U74" i="277"/>
  <c r="U75" i="277" s="1"/>
  <c r="U81" i="277" s="1"/>
  <c r="AZ75" i="265"/>
  <c r="AZ81" i="265" s="1"/>
  <c r="CK11" i="280" l="1"/>
  <c r="CK13" i="280" s="1"/>
  <c r="CK15" i="286" s="1"/>
  <c r="BA64" i="280"/>
  <c r="BA14" i="286" s="1"/>
  <c r="BA16" i="286" s="1"/>
  <c r="BA18" i="286" s="1"/>
  <c r="BJ52" i="281"/>
  <c r="BJ53" i="281" s="1"/>
  <c r="U83" i="277"/>
  <c r="U82" i="277"/>
  <c r="AZ83" i="265"/>
  <c r="AZ82" i="265"/>
  <c r="BI58" i="280"/>
  <c r="BI45" i="280"/>
  <c r="BA65" i="280"/>
  <c r="BA46" i="280"/>
  <c r="BA47" i="280" s="1"/>
  <c r="BK123" i="281"/>
  <c r="BK124" i="281" s="1"/>
  <c r="BK114" i="281"/>
  <c r="BK31" i="265" s="1"/>
  <c r="CK14" i="280" l="1"/>
  <c r="CK49" i="265" s="1"/>
  <c r="CK23" i="280"/>
  <c r="CK24" i="280" s="1"/>
  <c r="CK73" i="265" s="1"/>
  <c r="CL21" i="280"/>
  <c r="BA35" i="280"/>
  <c r="BA36" i="280" s="1"/>
  <c r="BA74" i="265" s="1"/>
  <c r="BA75" i="265" s="1"/>
  <c r="BA81" i="265" s="1"/>
  <c r="BK69" i="265"/>
  <c r="BL121" i="281"/>
  <c r="BA63" i="265"/>
  <c r="BA65" i="265" s="1"/>
  <c r="BA67" i="265" s="1"/>
  <c r="BA80" i="265" s="1"/>
  <c r="BB44" i="280"/>
  <c r="BA52" i="265"/>
  <c r="BA24" i="265"/>
  <c r="BB33" i="280"/>
  <c r="BJ30" i="265"/>
  <c r="BJ62" i="281"/>
  <c r="BJ63" i="281" s="1"/>
  <c r="CL11" i="280" l="1"/>
  <c r="CL13" i="280" s="1"/>
  <c r="CL15" i="286" s="1"/>
  <c r="BJ64" i="265"/>
  <c r="BK60" i="281"/>
  <c r="BB52" i="280"/>
  <c r="BB54" i="280" s="1"/>
  <c r="BB62" i="280" s="1"/>
  <c r="BA25" i="265"/>
  <c r="BB57" i="280"/>
  <c r="BB59" i="280" s="1"/>
  <c r="BB63" i="280" s="1"/>
  <c r="BL112" i="281"/>
  <c r="BL113" i="281" s="1"/>
  <c r="BJ33" i="265"/>
  <c r="BJ37" i="265" s="1"/>
  <c r="BJ42" i="265" s="1"/>
  <c r="BJ47" i="265" s="1"/>
  <c r="BJ50" i="265" s="1"/>
  <c r="BA53" i="265"/>
  <c r="BA82" i="265"/>
  <c r="BA83" i="265"/>
  <c r="CL14" i="280" l="1"/>
  <c r="CL49" i="265" s="1"/>
  <c r="CL23" i="280"/>
  <c r="CL24" i="280" s="1"/>
  <c r="CL73" i="265" s="1"/>
  <c r="CM21" i="280"/>
  <c r="BK52" i="281"/>
  <c r="BK53" i="281" s="1"/>
  <c r="BJ58" i="280"/>
  <c r="BJ45" i="280"/>
  <c r="BL114" i="281"/>
  <c r="BL31" i="265" s="1"/>
  <c r="BL123" i="281"/>
  <c r="BL124" i="281" s="1"/>
  <c r="BB64" i="280"/>
  <c r="CM11" i="280" l="1"/>
  <c r="CM13" i="280" s="1"/>
  <c r="CM15" i="286" s="1"/>
  <c r="BB14" i="286"/>
  <c r="BB16" i="286" s="1"/>
  <c r="BB18" i="286" s="1"/>
  <c r="BB65" i="280"/>
  <c r="BB46" i="280"/>
  <c r="BB47" i="280" s="1"/>
  <c r="BB35" i="280"/>
  <c r="BB36" i="280" s="1"/>
  <c r="BL69" i="265"/>
  <c r="BM121" i="281"/>
  <c r="BK30" i="265"/>
  <c r="BK62" i="281"/>
  <c r="BK63" i="281" s="1"/>
  <c r="CM14" i="280" l="1"/>
  <c r="CM49" i="265" s="1"/>
  <c r="CM23" i="280"/>
  <c r="CM24" i="280" s="1"/>
  <c r="CN21" i="280" s="1"/>
  <c r="CM73" i="265"/>
  <c r="BK33" i="265"/>
  <c r="BK37" i="265" s="1"/>
  <c r="BK42" i="265" s="1"/>
  <c r="BK47" i="265" s="1"/>
  <c r="BK50" i="265" s="1"/>
  <c r="BB63" i="265"/>
  <c r="BB65" i="265" s="1"/>
  <c r="BB67" i="265" s="1"/>
  <c r="BB80" i="265" s="1"/>
  <c r="BC44" i="280"/>
  <c r="BK64" i="265"/>
  <c r="BL60" i="281"/>
  <c r="BM112" i="281"/>
  <c r="BM113" i="281" s="1"/>
  <c r="BB74" i="265"/>
  <c r="BB75" i="265" s="1"/>
  <c r="BB81" i="265" s="1"/>
  <c r="BC33" i="280"/>
  <c r="BB24" i="265"/>
  <c r="BB52" i="265"/>
  <c r="X69" i="277"/>
  <c r="CN11" i="280" l="1"/>
  <c r="CN13" i="280" s="1"/>
  <c r="CN15" i="286" s="1"/>
  <c r="BL52" i="281"/>
  <c r="BL53" i="281" s="1"/>
  <c r="BC57" i="280"/>
  <c r="BC59" i="280" s="1"/>
  <c r="BC63" i="280" s="1"/>
  <c r="BB53" i="265"/>
  <c r="BC52" i="280"/>
  <c r="BC54" i="280" s="1"/>
  <c r="BC62" i="280" s="1"/>
  <c r="BC64" i="280" s="1"/>
  <c r="BB25" i="265"/>
  <c r="BM123" i="281"/>
  <c r="BM124" i="281" s="1"/>
  <c r="BM114" i="281"/>
  <c r="BM31" i="265" s="1"/>
  <c r="BB83" i="265"/>
  <c r="BB82" i="265"/>
  <c r="BK45" i="280"/>
  <c r="BK58" i="280"/>
  <c r="CN14" i="280" l="1"/>
  <c r="CN49" i="265" s="1"/>
  <c r="CN23" i="280"/>
  <c r="CN24" i="280" s="1"/>
  <c r="CO21" i="280" s="1"/>
  <c r="CN73" i="265"/>
  <c r="AE73" i="277" s="1"/>
  <c r="BM69" i="265"/>
  <c r="BN121" i="281"/>
  <c r="BC65" i="280"/>
  <c r="BC14" i="286"/>
  <c r="BC16" i="286" s="1"/>
  <c r="BC18" i="286" s="1"/>
  <c r="BC46" i="280"/>
  <c r="BC47" i="280" s="1"/>
  <c r="BC35" i="280"/>
  <c r="BC36" i="280" s="1"/>
  <c r="BL30" i="265"/>
  <c r="BL62" i="281"/>
  <c r="BL63" i="281" s="1"/>
  <c r="CO11" i="280" l="1"/>
  <c r="CO13" i="280" s="1"/>
  <c r="CO15" i="286" s="1"/>
  <c r="BL64" i="265"/>
  <c r="X64" i="277" s="1"/>
  <c r="BM60" i="281"/>
  <c r="BC74" i="265"/>
  <c r="BC75" i="265" s="1"/>
  <c r="BC81" i="265" s="1"/>
  <c r="BD33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44" i="280"/>
  <c r="BC52" i="265"/>
  <c r="BC24" i="265"/>
  <c r="CO14" i="280" l="1"/>
  <c r="CO49" i="265" s="1"/>
  <c r="CO23" i="280"/>
  <c r="CO24" i="280" s="1"/>
  <c r="CP21" i="280" s="1"/>
  <c r="CO73" i="265"/>
  <c r="BC53" i="265"/>
  <c r="BL58" i="280"/>
  <c r="BL45" i="280"/>
  <c r="BC25" i="265"/>
  <c r="BD57" i="280"/>
  <c r="BD59" i="280" s="1"/>
  <c r="BD63" i="280" s="1"/>
  <c r="BD52" i="280"/>
  <c r="BD54" i="280" s="1"/>
  <c r="BD62" i="280" s="1"/>
  <c r="BM52" i="281"/>
  <c r="BM53" i="281" s="1"/>
  <c r="BC82" i="265"/>
  <c r="BC83" i="265"/>
  <c r="BN114" i="281"/>
  <c r="BN31" i="265" s="1"/>
  <c r="BN123" i="281"/>
  <c r="BN124" i="281" s="1"/>
  <c r="CP11" i="280" l="1"/>
  <c r="CP13" i="280" s="1"/>
  <c r="CP15" i="286" s="1"/>
  <c r="BD64" i="280"/>
  <c r="BD14" i="286" s="1"/>
  <c r="BD16" i="286" s="1"/>
  <c r="BD18" i="286" s="1"/>
  <c r="BN69" i="265"/>
  <c r="BO121" i="281"/>
  <c r="BM30" i="265"/>
  <c r="BM62" i="281"/>
  <c r="BM63" i="281" s="1"/>
  <c r="CP14" i="280" l="1"/>
  <c r="CP49" i="265" s="1"/>
  <c r="CP23" i="280"/>
  <c r="CP24" i="280" s="1"/>
  <c r="CP73" i="265" s="1"/>
  <c r="CQ21" i="280"/>
  <c r="BD46" i="280"/>
  <c r="BD47" i="280" s="1"/>
  <c r="BD63" i="265" s="1"/>
  <c r="BD65" i="280"/>
  <c r="BD24" i="265" s="1"/>
  <c r="BD35" i="280"/>
  <c r="BD36" i="280" s="1"/>
  <c r="BD74" i="265" s="1"/>
  <c r="BD52" i="265"/>
  <c r="BM64" i="265"/>
  <c r="BN60" i="281"/>
  <c r="BM33" i="265"/>
  <c r="BM37" i="265" s="1"/>
  <c r="BM42" i="265" s="1"/>
  <c r="BM47" i="265" s="1"/>
  <c r="BM50" i="265" s="1"/>
  <c r="BO112" i="281"/>
  <c r="BO113" i="281" s="1"/>
  <c r="CQ11" i="280" l="1"/>
  <c r="CQ13" i="280" s="1"/>
  <c r="CQ15" i="286" s="1"/>
  <c r="BE44" i="280"/>
  <c r="BE57" i="280" s="1"/>
  <c r="BE59" i="280" s="1"/>
  <c r="BE63" i="280" s="1"/>
  <c r="BE33" i="280"/>
  <c r="BE52" i="280" s="1"/>
  <c r="BE54" i="280" s="1"/>
  <c r="BE62" i="280" s="1"/>
  <c r="BN52" i="281"/>
  <c r="BN53" i="281" s="1"/>
  <c r="BD53" i="265"/>
  <c r="U51" i="277"/>
  <c r="BO123" i="281"/>
  <c r="BO124" i="281" s="1"/>
  <c r="BO114" i="281"/>
  <c r="BO31" i="265" s="1"/>
  <c r="BM58" i="280"/>
  <c r="BM45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CQ14" i="280" l="1"/>
  <c r="CQ49" i="265" s="1"/>
  <c r="CQ23" i="280"/>
  <c r="CQ24" i="280" s="1"/>
  <c r="CQ73" i="265" s="1"/>
  <c r="CR21" i="280"/>
  <c r="BD83" i="265"/>
  <c r="BD82" i="265"/>
  <c r="V83" i="277"/>
  <c r="V82" i="277"/>
  <c r="BO69" i="265"/>
  <c r="BP121" i="281"/>
  <c r="BN30" i="265"/>
  <c r="BN62" i="281"/>
  <c r="BN63" i="281" s="1"/>
  <c r="BE64" i="280"/>
  <c r="CR11" i="280" l="1"/>
  <c r="CR13" i="280" s="1"/>
  <c r="CR15" i="286" s="1"/>
  <c r="BN64" i="265"/>
  <c r="BO60" i="281"/>
  <c r="BP112" i="281"/>
  <c r="BP113" i="281" s="1"/>
  <c r="BE65" i="280"/>
  <c r="BE14" i="286"/>
  <c r="BE16" i="286" s="1"/>
  <c r="BE18" i="286" s="1"/>
  <c r="BE46" i="280"/>
  <c r="BE47" i="280" s="1"/>
  <c r="BE35" i="280"/>
  <c r="BE36" i="280" s="1"/>
  <c r="BN33" i="265"/>
  <c r="BN37" i="265" s="1"/>
  <c r="BN42" i="265" s="1"/>
  <c r="BN47" i="265" s="1"/>
  <c r="BN50" i="265" s="1"/>
  <c r="CR14" i="280" l="1"/>
  <c r="CR49" i="265" s="1"/>
  <c r="CR23" i="280"/>
  <c r="CR24" i="280" s="1"/>
  <c r="CR73" i="265" s="1"/>
  <c r="AF73" i="277" s="1"/>
  <c r="CS21" i="280"/>
  <c r="BE74" i="265"/>
  <c r="BE75" i="265" s="1"/>
  <c r="BE81" i="265" s="1"/>
  <c r="BF33" i="280"/>
  <c r="BO52" i="281"/>
  <c r="BO53" i="281" s="1"/>
  <c r="BN58" i="280"/>
  <c r="BN45" i="280"/>
  <c r="BE63" i="265"/>
  <c r="BE65" i="265" s="1"/>
  <c r="BE67" i="265" s="1"/>
  <c r="BE80" i="265" s="1"/>
  <c r="BF44" i="280"/>
  <c r="BE52" i="265"/>
  <c r="BE24" i="265"/>
  <c r="BP114" i="281"/>
  <c r="BP31" i="265" s="1"/>
  <c r="BP123" i="281"/>
  <c r="BP124" i="281" s="1"/>
  <c r="CS11" i="280" l="1"/>
  <c r="CS13" i="280" s="1"/>
  <c r="CS15" i="286" s="1"/>
  <c r="BE25" i="265"/>
  <c r="BE53" i="265"/>
  <c r="BE82" i="265"/>
  <c r="BE83" i="265"/>
  <c r="BF52" i="280"/>
  <c r="BF54" i="280" s="1"/>
  <c r="BF62" i="280" s="1"/>
  <c r="BP69" i="265"/>
  <c r="BQ121" i="281"/>
  <c r="BF57" i="280"/>
  <c r="BF59" i="280" s="1"/>
  <c r="BF63" i="280" s="1"/>
  <c r="BO30" i="265"/>
  <c r="BO62" i="281"/>
  <c r="BO63" i="281" s="1"/>
  <c r="CS14" i="280" l="1"/>
  <c r="CS49" i="265" s="1"/>
  <c r="CS23" i="280"/>
  <c r="CS24" i="280" s="1"/>
  <c r="CS73" i="265" s="1"/>
  <c r="CT21" i="280"/>
  <c r="BO33" i="265"/>
  <c r="BO37" i="265" s="1"/>
  <c r="BO42" i="265" s="1"/>
  <c r="BO47" i="265" s="1"/>
  <c r="BO50" i="265" s="1"/>
  <c r="Y69" i="277"/>
  <c r="BO64" i="265"/>
  <c r="BP60" i="281"/>
  <c r="BQ112" i="281"/>
  <c r="BQ113" i="281" s="1"/>
  <c r="BF64" i="280"/>
  <c r="CT11" i="280" l="1"/>
  <c r="CT13" i="280" s="1"/>
  <c r="CT15" i="286" s="1"/>
  <c r="BP52" i="281"/>
  <c r="BP53" i="281" s="1"/>
  <c r="BF14" i="286"/>
  <c r="BF16" i="286" s="1"/>
  <c r="BF18" i="286" s="1"/>
  <c r="BF65" i="280"/>
  <c r="BF46" i="280"/>
  <c r="BF47" i="280" s="1"/>
  <c r="BF35" i="280"/>
  <c r="BF36" i="280" s="1"/>
  <c r="BQ123" i="281"/>
  <c r="BQ124" i="281" s="1"/>
  <c r="BQ114" i="281"/>
  <c r="BQ31" i="265" s="1"/>
  <c r="BO58" i="280"/>
  <c r="BO45" i="280"/>
  <c r="CT14" i="280" l="1"/>
  <c r="CT49" i="265" s="1"/>
  <c r="CT23" i="280"/>
  <c r="CT24" i="280" s="1"/>
  <c r="CU21" i="280" s="1"/>
  <c r="CT73" i="265"/>
  <c r="BQ69" i="265"/>
  <c r="BR121" i="281"/>
  <c r="BF63" i="265"/>
  <c r="BF65" i="265" s="1"/>
  <c r="BF67" i="265" s="1"/>
  <c r="BF80" i="265" s="1"/>
  <c r="BG44" i="280"/>
  <c r="BP30" i="265"/>
  <c r="BP62" i="281"/>
  <c r="BP63" i="281" s="1"/>
  <c r="BF74" i="265"/>
  <c r="BF75" i="265" s="1"/>
  <c r="BF81" i="265" s="1"/>
  <c r="BG33" i="280"/>
  <c r="BF24" i="265"/>
  <c r="BF52" i="265"/>
  <c r="CU11" i="280" l="1"/>
  <c r="CU13" i="280" s="1"/>
  <c r="CU15" i="286" s="1"/>
  <c r="BF53" i="265"/>
  <c r="BG52" i="280"/>
  <c r="BG54" i="280" s="1"/>
  <c r="BG62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57" i="280"/>
  <c r="BG59" i="280" s="1"/>
  <c r="BG63" i="280" s="1"/>
  <c r="BR112" i="281"/>
  <c r="BR113" i="281" s="1"/>
  <c r="BF83" i="265"/>
  <c r="BF82" i="265"/>
  <c r="CU14" i="280" l="1"/>
  <c r="CU49" i="265" s="1"/>
  <c r="CU23" i="280"/>
  <c r="CU24" i="280" s="1"/>
  <c r="CV21" i="280" s="1"/>
  <c r="CU73" i="265"/>
  <c r="BQ52" i="281"/>
  <c r="BQ53" i="281" s="1"/>
  <c r="BR114" i="281"/>
  <c r="BR31" i="265" s="1"/>
  <c r="BR123" i="281"/>
  <c r="BR124" i="281" s="1"/>
  <c r="BP58" i="280"/>
  <c r="BP45" i="280"/>
  <c r="BG64" i="280"/>
  <c r="CV11" i="280" l="1"/>
  <c r="CV13" i="280" s="1"/>
  <c r="CV15" i="286" s="1"/>
  <c r="BQ30" i="265"/>
  <c r="BQ62" i="281"/>
  <c r="BQ63" i="281" s="1"/>
  <c r="BG65" i="280"/>
  <c r="BG14" i="286"/>
  <c r="BG16" i="286" s="1"/>
  <c r="BG18" i="286" s="1"/>
  <c r="BG46" i="280"/>
  <c r="BG47" i="280" s="1"/>
  <c r="BG35" i="280"/>
  <c r="BG36" i="280" s="1"/>
  <c r="BR69" i="265"/>
  <c r="BS121" i="281"/>
  <c r="CV14" i="280" l="1"/>
  <c r="CV49" i="265" s="1"/>
  <c r="CV23" i="280"/>
  <c r="CV24" i="280" s="1"/>
  <c r="CV73" i="265" s="1"/>
  <c r="AG73" i="277" s="1"/>
  <c r="CW21" i="280"/>
  <c r="BS112" i="281"/>
  <c r="BS113" i="281" s="1"/>
  <c r="BG74" i="265"/>
  <c r="BG75" i="265" s="1"/>
  <c r="BG81" i="265" s="1"/>
  <c r="BH33" i="280"/>
  <c r="BQ64" i="265"/>
  <c r="BR60" i="281"/>
  <c r="BG63" i="265"/>
  <c r="BG65" i="265" s="1"/>
  <c r="BG67" i="265" s="1"/>
  <c r="BG80" i="265" s="1"/>
  <c r="BH44" i="280"/>
  <c r="BG52" i="265"/>
  <c r="BG24" i="265"/>
  <c r="BQ33" i="265"/>
  <c r="BQ37" i="265" s="1"/>
  <c r="BQ42" i="265" s="1"/>
  <c r="BQ47" i="265" s="1"/>
  <c r="BQ50" i="265" s="1"/>
  <c r="CW11" i="280" l="1"/>
  <c r="CW13" i="280" s="1"/>
  <c r="CW15" i="286" s="1"/>
  <c r="BQ58" i="280"/>
  <c r="BQ45" i="280"/>
  <c r="BG53" i="265"/>
  <c r="BG82" i="265"/>
  <c r="BG83" i="265"/>
  <c r="BR52" i="281"/>
  <c r="BR53" i="281" s="1"/>
  <c r="BH52" i="280"/>
  <c r="BH54" i="280" s="1"/>
  <c r="BH62" i="280" s="1"/>
  <c r="BG25" i="265"/>
  <c r="BH57" i="280"/>
  <c r="BH59" i="280" s="1"/>
  <c r="BH63" i="280" s="1"/>
  <c r="BS123" i="281"/>
  <c r="BS124" i="281" s="1"/>
  <c r="BS114" i="281"/>
  <c r="BS31" i="265" s="1"/>
  <c r="CW14" i="280" l="1"/>
  <c r="CW49" i="265" s="1"/>
  <c r="CW23" i="280"/>
  <c r="CW24" i="280" s="1"/>
  <c r="CX21" i="280" s="1"/>
  <c r="CW73" i="265"/>
  <c r="BS69" i="265"/>
  <c r="BT121" i="281"/>
  <c r="BH64" i="280"/>
  <c r="BR30" i="265"/>
  <c r="BR62" i="281"/>
  <c r="BR63" i="281" s="1"/>
  <c r="CX11" i="280" l="1"/>
  <c r="CX13" i="280" s="1"/>
  <c r="CX15" i="286" s="1"/>
  <c r="BH14" i="286"/>
  <c r="BH16" i="286" s="1"/>
  <c r="BH18" i="286" s="1"/>
  <c r="BH65" i="280"/>
  <c r="BH35" i="280"/>
  <c r="BH36" i="280" s="1"/>
  <c r="BH46" i="280"/>
  <c r="BH47" i="280" s="1"/>
  <c r="BR33" i="265"/>
  <c r="BR37" i="265" s="1"/>
  <c r="BR42" i="265" s="1"/>
  <c r="BR47" i="265" s="1"/>
  <c r="BR50" i="265" s="1"/>
  <c r="BT112" i="281"/>
  <c r="BT113" i="281" s="1"/>
  <c r="BR64" i="265"/>
  <c r="BS60" i="281"/>
  <c r="CX14" i="280" l="1"/>
  <c r="CX49" i="265" s="1"/>
  <c r="CX23" i="280"/>
  <c r="CX24" i="280" s="1"/>
  <c r="CX73" i="265" s="1"/>
  <c r="CY21" i="280"/>
  <c r="BH63" i="265"/>
  <c r="BI44" i="280"/>
  <c r="BH24" i="265"/>
  <c r="BH52" i="265"/>
  <c r="BS52" i="281"/>
  <c r="BS53" i="281" s="1"/>
  <c r="BT114" i="281"/>
  <c r="BT31" i="265" s="1"/>
  <c r="BT123" i="281"/>
  <c r="BT124" i="281" s="1"/>
  <c r="BR58" i="280"/>
  <c r="BR45" i="280"/>
  <c r="BH74" i="265"/>
  <c r="BI33" i="280"/>
  <c r="CY11" i="280" l="1"/>
  <c r="CY13" i="280" s="1"/>
  <c r="CY15" i="286" s="1"/>
  <c r="BI52" i="280"/>
  <c r="BI54" i="280" s="1"/>
  <c r="BI62" i="280" s="1"/>
  <c r="W74" i="277"/>
  <c r="W75" i="277" s="1"/>
  <c r="W81" i="277" s="1"/>
  <c r="BH75" i="265"/>
  <c r="BH81" i="265" s="1"/>
  <c r="BT69" i="265"/>
  <c r="BU121" i="281"/>
  <c r="BH53" i="265"/>
  <c r="V51" i="277"/>
  <c r="BI57" i="280"/>
  <c r="BI59" i="280" s="1"/>
  <c r="BI63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CY14" i="280" l="1"/>
  <c r="CY49" i="265" s="1"/>
  <c r="CY23" i="280"/>
  <c r="CY24" i="280" s="1"/>
  <c r="CY73" i="265" s="1"/>
  <c r="CZ21" i="280"/>
  <c r="BS64" i="265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64" i="280"/>
  <c r="CZ11" i="280" l="1"/>
  <c r="CZ13" i="280" s="1"/>
  <c r="CZ15" i="286" s="1"/>
  <c r="BT52" i="281"/>
  <c r="BT53" i="281" s="1"/>
  <c r="BI65" i="280"/>
  <c r="BI14" i="286"/>
  <c r="BI16" i="286" s="1"/>
  <c r="BI18" i="286" s="1"/>
  <c r="BI46" i="280"/>
  <c r="BI47" i="280" s="1"/>
  <c r="BI35" i="280"/>
  <c r="BI36" i="280" s="1"/>
  <c r="BS45" i="280"/>
  <c r="BS58" i="280"/>
  <c r="BU123" i="281"/>
  <c r="BU124" i="281" s="1"/>
  <c r="BU114" i="281"/>
  <c r="BU31" i="265" s="1"/>
  <c r="CZ14" i="280" l="1"/>
  <c r="CZ49" i="265" s="1"/>
  <c r="CZ23" i="280"/>
  <c r="CZ24" i="280" s="1"/>
  <c r="DA21" i="280" s="1"/>
  <c r="CZ73" i="265"/>
  <c r="AH73" i="277" s="1"/>
  <c r="BI63" i="265"/>
  <c r="BI65" i="265" s="1"/>
  <c r="BI67" i="265" s="1"/>
  <c r="BI80" i="265" s="1"/>
  <c r="BJ44" i="280"/>
  <c r="BI52" i="265"/>
  <c r="BI24" i="265"/>
  <c r="BU69" i="265"/>
  <c r="BV121" i="281"/>
  <c r="BI74" i="265"/>
  <c r="BI75" i="265" s="1"/>
  <c r="BI81" i="265" s="1"/>
  <c r="BJ33" i="280"/>
  <c r="BT30" i="265"/>
  <c r="BT62" i="281"/>
  <c r="BT63" i="281" s="1"/>
  <c r="DA11" i="280" l="1"/>
  <c r="DA13" i="280" s="1"/>
  <c r="DA15" i="286" s="1"/>
  <c r="BT64" i="265"/>
  <c r="Z64" i="277" s="1"/>
  <c r="BU60" i="281"/>
  <c r="BJ52" i="280"/>
  <c r="BJ54" i="280" s="1"/>
  <c r="BJ62" i="280" s="1"/>
  <c r="BV112" i="281"/>
  <c r="BV113" i="281" s="1"/>
  <c r="BI25" i="265"/>
  <c r="BJ57" i="280"/>
  <c r="BJ59" i="280" s="1"/>
  <c r="BJ63" i="280" s="1"/>
  <c r="BT33" i="265"/>
  <c r="BT37" i="265" s="1"/>
  <c r="BT42" i="265" s="1"/>
  <c r="BT47" i="265" s="1"/>
  <c r="BT50" i="265" s="1"/>
  <c r="Y30" i="277"/>
  <c r="BI53" i="265"/>
  <c r="BI82" i="265"/>
  <c r="BI83" i="265"/>
  <c r="DA14" i="280" l="1"/>
  <c r="DA49" i="265" s="1"/>
  <c r="DA23" i="280"/>
  <c r="DA24" i="280" s="1"/>
  <c r="DA73" i="265" s="1"/>
  <c r="DB21" i="280"/>
  <c r="BU52" i="281"/>
  <c r="BU53" i="281" s="1"/>
  <c r="BT58" i="280"/>
  <c r="BT45" i="280"/>
  <c r="BV114" i="281"/>
  <c r="BV31" i="265" s="1"/>
  <c r="BV123" i="281"/>
  <c r="BV124" i="281" s="1"/>
  <c r="BJ64" i="280"/>
  <c r="DB11" i="280" l="1"/>
  <c r="DB13" i="280" s="1"/>
  <c r="DB15" i="286" s="1"/>
  <c r="BV69" i="265"/>
  <c r="BW121" i="281"/>
  <c r="BU30" i="265"/>
  <c r="BU62" i="281"/>
  <c r="BU63" i="281" s="1"/>
  <c r="BJ14" i="286"/>
  <c r="BJ16" i="286" s="1"/>
  <c r="BJ18" i="286" s="1"/>
  <c r="BJ65" i="280"/>
  <c r="BJ46" i="280"/>
  <c r="BJ47" i="280" s="1"/>
  <c r="BJ35" i="280"/>
  <c r="BJ36" i="280" s="1"/>
  <c r="DB14" i="280" l="1"/>
  <c r="DB49" i="265" s="1"/>
  <c r="DB23" i="280"/>
  <c r="DB24" i="280" s="1"/>
  <c r="DC21" i="280" s="1"/>
  <c r="DB73" i="265"/>
  <c r="BJ74" i="265"/>
  <c r="BJ75" i="265" s="1"/>
  <c r="BJ81" i="265" s="1"/>
  <c r="BK33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44" i="280"/>
  <c r="BU33" i="265"/>
  <c r="BU37" i="265" s="1"/>
  <c r="BU42" i="265" s="1"/>
  <c r="BU47" i="265" s="1"/>
  <c r="BU50" i="265" s="1"/>
  <c r="DC11" i="280" l="1"/>
  <c r="DC13" i="280" s="1"/>
  <c r="DC15" i="286" s="1"/>
  <c r="BK57" i="280"/>
  <c r="BK59" i="280" s="1"/>
  <c r="BK63" i="280" s="1"/>
  <c r="BV52" i="281"/>
  <c r="BV53" i="281" s="1"/>
  <c r="BJ53" i="265"/>
  <c r="BK52" i="280"/>
  <c r="BK54" i="280" s="1"/>
  <c r="BK62" i="280" s="1"/>
  <c r="BU58" i="280"/>
  <c r="BU45" i="280"/>
  <c r="BJ83" i="265"/>
  <c r="BJ82" i="265"/>
  <c r="BW123" i="281"/>
  <c r="BW124" i="281" s="1"/>
  <c r="BW114" i="281"/>
  <c r="BW31" i="265" s="1"/>
  <c r="BJ25" i="265"/>
  <c r="DC14" i="280" l="1"/>
  <c r="DC49" i="265" s="1"/>
  <c r="DC23" i="280"/>
  <c r="DC24" i="280" s="1"/>
  <c r="DC73" i="265" s="1"/>
  <c r="DD21" i="280"/>
  <c r="BK64" i="280"/>
  <c r="BK65" i="280" s="1"/>
  <c r="BW69" i="265"/>
  <c r="BX121" i="281"/>
  <c r="BV30" i="265"/>
  <c r="BV62" i="281"/>
  <c r="BV63" i="281" s="1"/>
  <c r="DD11" i="280" l="1"/>
  <c r="DD13" i="280" s="1"/>
  <c r="DD15" i="286" s="1"/>
  <c r="BK35" i="280"/>
  <c r="BK36" i="280" s="1"/>
  <c r="BK74" i="265" s="1"/>
  <c r="BK75" i="265" s="1"/>
  <c r="BK81" i="265" s="1"/>
  <c r="BK14" i="286"/>
  <c r="BK16" i="286" s="1"/>
  <c r="BK18" i="286" s="1"/>
  <c r="BK46" i="280"/>
  <c r="BK47" i="280" s="1"/>
  <c r="BK63" i="265" s="1"/>
  <c r="BK65" i="265" s="1"/>
  <c r="BK67" i="265" s="1"/>
  <c r="BK80" i="265" s="1"/>
  <c r="BV64" i="265"/>
  <c r="BW60" i="281"/>
  <c r="BX112" i="281"/>
  <c r="BX113" i="281" s="1"/>
  <c r="BV33" i="265"/>
  <c r="BV37" i="265" s="1"/>
  <c r="BV42" i="265" s="1"/>
  <c r="BV47" i="265" s="1"/>
  <c r="BV50" i="265" s="1"/>
  <c r="BK52" i="265"/>
  <c r="BK24" i="265"/>
  <c r="DD14" i="280" l="1"/>
  <c r="DD49" i="265" s="1"/>
  <c r="DD23" i="280"/>
  <c r="DD24" i="280" s="1"/>
  <c r="DD73" i="265" s="1"/>
  <c r="AI73" i="277" s="1"/>
  <c r="BL33" i="280"/>
  <c r="BL52" i="280" s="1"/>
  <c r="BL54" i="280" s="1"/>
  <c r="BL62" i="280" s="1"/>
  <c r="DE21" i="280"/>
  <c r="BL44" i="280"/>
  <c r="BW52" i="281"/>
  <c r="BW53" i="281" s="1"/>
  <c r="BK25" i="265"/>
  <c r="BL57" i="280"/>
  <c r="BL59" i="280" s="1"/>
  <c r="BL63" i="280" s="1"/>
  <c r="BK53" i="265"/>
  <c r="BK82" i="265"/>
  <c r="BK83" i="265"/>
  <c r="BV58" i="280"/>
  <c r="BV45" i="280"/>
  <c r="BX114" i="281"/>
  <c r="BX31" i="265" s="1"/>
  <c r="BX123" i="281"/>
  <c r="BX124" i="281" s="1"/>
  <c r="DE11" i="280" l="1"/>
  <c r="DE13" i="280" s="1"/>
  <c r="DE15" i="286" s="1"/>
  <c r="BX69" i="265"/>
  <c r="BY121" i="281"/>
  <c r="BW30" i="265"/>
  <c r="BW62" i="281"/>
  <c r="BW63" i="281" s="1"/>
  <c r="BL64" i="280"/>
  <c r="DE14" i="280" l="1"/>
  <c r="DE49" i="265" s="1"/>
  <c r="DE23" i="280"/>
  <c r="DE24" i="280" s="1"/>
  <c r="DF21" i="280" s="1"/>
  <c r="DE73" i="265"/>
  <c r="BW64" i="265"/>
  <c r="BX60" i="281"/>
  <c r="BY112" i="281"/>
  <c r="BY113" i="281" s="1"/>
  <c r="BL14" i="286"/>
  <c r="BL16" i="286" s="1"/>
  <c r="BL18" i="286" s="1"/>
  <c r="BL65" i="280"/>
  <c r="BL35" i="280"/>
  <c r="BL36" i="280" s="1"/>
  <c r="BL46" i="280"/>
  <c r="BL47" i="280" s="1"/>
  <c r="BW33" i="265"/>
  <c r="BW37" i="265" s="1"/>
  <c r="BW42" i="265" s="1"/>
  <c r="BW47" i="265" s="1"/>
  <c r="BW50" i="265" s="1"/>
  <c r="AA69" i="277"/>
  <c r="DF11" i="280" l="1"/>
  <c r="DF13" i="280" s="1"/>
  <c r="DF15" i="286" s="1"/>
  <c r="BL63" i="265"/>
  <c r="BM44" i="280"/>
  <c r="BL24" i="265"/>
  <c r="BL52" i="265"/>
  <c r="BX52" i="281"/>
  <c r="BX53" i="281" s="1"/>
  <c r="BW58" i="280"/>
  <c r="BW45" i="280"/>
  <c r="BL74" i="265"/>
  <c r="BM33" i="280"/>
  <c r="BY123" i="281"/>
  <c r="BY124" i="281" s="1"/>
  <c r="BY114" i="281"/>
  <c r="BY31" i="265" s="1"/>
  <c r="DF14" i="280" l="1"/>
  <c r="DF49" i="265" s="1"/>
  <c r="DF23" i="280"/>
  <c r="DF24" i="280" s="1"/>
  <c r="DF73" i="265" s="1"/>
  <c r="DG21" i="280"/>
  <c r="BM52" i="280"/>
  <c r="BM54" i="280" s="1"/>
  <c r="BM62" i="280" s="1"/>
  <c r="BL53" i="265"/>
  <c r="W51" i="277"/>
  <c r="BM57" i="280"/>
  <c r="BM59" i="280" s="1"/>
  <c r="BM63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DG11" i="280" l="1"/>
  <c r="DG13" i="280" s="1"/>
  <c r="DG15" i="286" s="1"/>
  <c r="X83" i="277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64" i="280"/>
  <c r="DG14" i="280" l="1"/>
  <c r="DG49" i="265" s="1"/>
  <c r="DG23" i="280"/>
  <c r="DG24" i="280" s="1"/>
  <c r="DG73" i="265" s="1"/>
  <c r="DH21" i="280"/>
  <c r="BM65" i="280"/>
  <c r="BM14" i="286"/>
  <c r="BM16" i="286" s="1"/>
  <c r="BM18" i="286" s="1"/>
  <c r="BM46" i="280"/>
  <c r="BM47" i="280" s="1"/>
  <c r="BM35" i="280"/>
  <c r="BM36" i="280" s="1"/>
  <c r="BY52" i="281"/>
  <c r="BY53" i="281" s="1"/>
  <c r="BX58" i="280"/>
  <c r="BX45" i="280"/>
  <c r="BZ114" i="281"/>
  <c r="BZ31" i="265" s="1"/>
  <c r="BZ123" i="281"/>
  <c r="BZ124" i="281" s="1"/>
  <c r="DH11" i="280" l="1"/>
  <c r="DH13" i="280" s="1"/>
  <c r="DH15" i="286" s="1"/>
  <c r="BZ69" i="265"/>
  <c r="CA121" i="281"/>
  <c r="BY30" i="265"/>
  <c r="BY62" i="281"/>
  <c r="BY63" i="281" s="1"/>
  <c r="BM74" i="265"/>
  <c r="BM75" i="265" s="1"/>
  <c r="BM81" i="265" s="1"/>
  <c r="BN33" i="280"/>
  <c r="BM63" i="265"/>
  <c r="BM65" i="265" s="1"/>
  <c r="BM67" i="265" s="1"/>
  <c r="BM80" i="265" s="1"/>
  <c r="BN44" i="280"/>
  <c r="BM52" i="265"/>
  <c r="BM24" i="265"/>
  <c r="DH14" i="280" l="1"/>
  <c r="DH49" i="265" s="1"/>
  <c r="DH23" i="280"/>
  <c r="DH24" i="280" s="1"/>
  <c r="DH73" i="265" s="1"/>
  <c r="AJ73" i="277" s="1"/>
  <c r="DI21" i="280"/>
  <c r="BM25" i="265"/>
  <c r="BN57" i="280"/>
  <c r="BN59" i="280" s="1"/>
  <c r="BN63" i="280" s="1"/>
  <c r="BM53" i="265"/>
  <c r="BM82" i="265"/>
  <c r="BM83" i="265"/>
  <c r="BN52" i="280"/>
  <c r="BN54" i="280" s="1"/>
  <c r="BN62" i="280" s="1"/>
  <c r="BN64" i="280" s="1"/>
  <c r="BY64" i="265"/>
  <c r="BZ60" i="281"/>
  <c r="CA112" i="281"/>
  <c r="CA113" i="281" s="1"/>
  <c r="BY33" i="265"/>
  <c r="BY37" i="265" s="1"/>
  <c r="BY42" i="265" s="1"/>
  <c r="BY47" i="265" s="1"/>
  <c r="BY50" i="265" s="1"/>
  <c r="DI11" i="280" l="1"/>
  <c r="DI13" i="280" s="1"/>
  <c r="DI15" i="286" s="1"/>
  <c r="BZ52" i="281"/>
  <c r="BZ53" i="281" s="1"/>
  <c r="BY58" i="280"/>
  <c r="BY45" i="280"/>
  <c r="CA123" i="281"/>
  <c r="CA124" i="281" s="1"/>
  <c r="CA114" i="281"/>
  <c r="CA31" i="265" s="1"/>
  <c r="BN14" i="286"/>
  <c r="BN16" i="286" s="1"/>
  <c r="BN18" i="286" s="1"/>
  <c r="BN65" i="280"/>
  <c r="BN46" i="280"/>
  <c r="BN47" i="280" s="1"/>
  <c r="BN35" i="280"/>
  <c r="BN36" i="280" s="1"/>
  <c r="DI14" i="280" l="1"/>
  <c r="DI49" i="265" s="1"/>
  <c r="DI23" i="280"/>
  <c r="DI24" i="280" s="1"/>
  <c r="DI73" i="265" s="1"/>
  <c r="DJ21" i="280"/>
  <c r="BN63" i="265"/>
  <c r="BN65" i="265" s="1"/>
  <c r="BN67" i="265" s="1"/>
  <c r="BN80" i="265" s="1"/>
  <c r="BO44" i="280"/>
  <c r="CA69" i="265"/>
  <c r="CB121" i="281"/>
  <c r="BN74" i="265"/>
  <c r="BN75" i="265" s="1"/>
  <c r="BN81" i="265" s="1"/>
  <c r="BO33" i="280"/>
  <c r="BN24" i="265"/>
  <c r="BN52" i="265"/>
  <c r="BZ30" i="265"/>
  <c r="BZ62" i="281"/>
  <c r="BZ63" i="281" s="1"/>
  <c r="DJ11" i="280" l="1"/>
  <c r="DJ13" i="280" s="1"/>
  <c r="DJ15" i="286" s="1"/>
  <c r="BZ33" i="265"/>
  <c r="BZ37" i="265" s="1"/>
  <c r="BZ42" i="265" s="1"/>
  <c r="BZ47" i="265" s="1"/>
  <c r="BZ50" i="265" s="1"/>
  <c r="BZ64" i="265"/>
  <c r="CA60" i="281"/>
  <c r="BN53" i="265"/>
  <c r="BO52" i="280"/>
  <c r="BO54" i="280" s="1"/>
  <c r="BO62" i="280" s="1"/>
  <c r="CB112" i="281"/>
  <c r="CB113" i="281" s="1"/>
  <c r="BO57" i="280"/>
  <c r="BO59" i="280" s="1"/>
  <c r="BO63" i="280" s="1"/>
  <c r="BN25" i="265"/>
  <c r="BN83" i="265"/>
  <c r="BN82" i="265"/>
  <c r="DJ14" i="280" l="1"/>
  <c r="DJ49" i="265" s="1"/>
  <c r="DJ23" i="280"/>
  <c r="DJ24" i="280" s="1"/>
  <c r="DJ73" i="265" s="1"/>
  <c r="DK21" i="280"/>
  <c r="CA52" i="281"/>
  <c r="CA53" i="281" s="1"/>
  <c r="CB114" i="281"/>
  <c r="CB31" i="265" s="1"/>
  <c r="CB123" i="281"/>
  <c r="CB124" i="281" s="1"/>
  <c r="BO64" i="280"/>
  <c r="BZ58" i="280"/>
  <c r="BZ45" i="280"/>
  <c r="DK11" i="280" l="1"/>
  <c r="DK13" i="280" s="1"/>
  <c r="DK15" i="286" s="1"/>
  <c r="CB69" i="265"/>
  <c r="CC121" i="281"/>
  <c r="BO65" i="280"/>
  <c r="BO14" i="286"/>
  <c r="BO16" i="286" s="1"/>
  <c r="BO18" i="286" s="1"/>
  <c r="BO46" i="280"/>
  <c r="BO47" i="280" s="1"/>
  <c r="BO35" i="280"/>
  <c r="BO36" i="280" s="1"/>
  <c r="CA30" i="265"/>
  <c r="CA62" i="281"/>
  <c r="CA63" i="281" s="1"/>
  <c r="DK14" i="280" l="1"/>
  <c r="DK49" i="265" s="1"/>
  <c r="DK23" i="280"/>
  <c r="DK24" i="280" s="1"/>
  <c r="DK73" i="265" s="1"/>
  <c r="DL21" i="280"/>
  <c r="BO74" i="265"/>
  <c r="BO75" i="265" s="1"/>
  <c r="BO81" i="265" s="1"/>
  <c r="BP33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44" i="280"/>
  <c r="BO52" i="265"/>
  <c r="BO24" i="265"/>
  <c r="AB69" i="277"/>
  <c r="DL11" i="280" l="1"/>
  <c r="DL13" i="280" s="1"/>
  <c r="DL15" i="286" s="1"/>
  <c r="CB52" i="281"/>
  <c r="CB53" i="281" s="1"/>
  <c r="BP52" i="280"/>
  <c r="BP54" i="280" s="1"/>
  <c r="BP62" i="280" s="1"/>
  <c r="BO25" i="265"/>
  <c r="BP57" i="280"/>
  <c r="BP59" i="280" s="1"/>
  <c r="BP63" i="280" s="1"/>
  <c r="BO53" i="265"/>
  <c r="BO82" i="265"/>
  <c r="BO83" i="265"/>
  <c r="CA45" i="280"/>
  <c r="CA58" i="280"/>
  <c r="CC123" i="281"/>
  <c r="CC124" i="281" s="1"/>
  <c r="CC114" i="281"/>
  <c r="CC31" i="265" s="1"/>
  <c r="DL14" i="280" l="1"/>
  <c r="DL49" i="265" s="1"/>
  <c r="DL23" i="280"/>
  <c r="DL24" i="280" s="1"/>
  <c r="DL73" i="265" s="1"/>
  <c r="AK73" i="277" s="1"/>
  <c r="DM21" i="280"/>
  <c r="BP64" i="280"/>
  <c r="BP14" i="286" s="1"/>
  <c r="BP16" i="286" s="1"/>
  <c r="BP18" i="286" s="1"/>
  <c r="CC69" i="265"/>
  <c r="CD121" i="281"/>
  <c r="CB30" i="265"/>
  <c r="CB62" i="281"/>
  <c r="CB63" i="281" s="1"/>
  <c r="DM11" i="280" l="1"/>
  <c r="DM13" i="280" s="1"/>
  <c r="DM15" i="286" s="1"/>
  <c r="BP46" i="280"/>
  <c r="BP47" i="280" s="1"/>
  <c r="BP63" i="265" s="1"/>
  <c r="BP35" i="280"/>
  <c r="BP36" i="280" s="1"/>
  <c r="BQ33" i="280" s="1"/>
  <c r="BP65" i="280"/>
  <c r="BP24" i="265" s="1"/>
  <c r="CB64" i="265"/>
  <c r="AB64" i="277" s="1"/>
  <c r="CC60" i="281"/>
  <c r="BP52" i="265"/>
  <c r="CB33" i="265"/>
  <c r="CB37" i="265" s="1"/>
  <c r="CB42" i="265" s="1"/>
  <c r="CB47" i="265" s="1"/>
  <c r="CB50" i="265" s="1"/>
  <c r="AA30" i="277"/>
  <c r="CD112" i="281"/>
  <c r="CD113" i="281" s="1"/>
  <c r="DM14" i="280" l="1"/>
  <c r="DM49" i="265" s="1"/>
  <c r="DM23" i="280"/>
  <c r="DM24" i="280" s="1"/>
  <c r="DM73" i="265" s="1"/>
  <c r="BP74" i="265"/>
  <c r="Y74" i="277" s="1"/>
  <c r="Y75" i="277" s="1"/>
  <c r="Y81" i="277" s="1"/>
  <c r="BQ44" i="280"/>
  <c r="BQ57" i="280" s="1"/>
  <c r="BQ59" i="280" s="1"/>
  <c r="BQ63" i="280" s="1"/>
  <c r="DN21" i="280"/>
  <c r="CD114" i="281"/>
  <c r="CD31" i="265" s="1"/>
  <c r="CD123" i="281"/>
  <c r="CD124" i="281" s="1"/>
  <c r="BP75" i="265"/>
  <c r="BP81" i="265" s="1"/>
  <c r="BQ52" i="280"/>
  <c r="BQ54" i="280" s="1"/>
  <c r="BQ62" i="280" s="1"/>
  <c r="BP53" i="265"/>
  <c r="X51" i="277"/>
  <c r="CC52" i="281"/>
  <c r="CC53" i="281" s="1"/>
  <c r="CB58" i="280"/>
  <c r="CB45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DN11" i="280" l="1"/>
  <c r="DN13" i="280" s="1"/>
  <c r="DN15" i="286" s="1"/>
  <c r="BQ64" i="280"/>
  <c r="BQ65" i="280" s="1"/>
  <c r="BP83" i="265"/>
  <c r="BP82" i="265"/>
  <c r="Y83" i="277"/>
  <c r="Y82" i="277"/>
  <c r="CC30" i="265"/>
  <c r="CC62" i="281"/>
  <c r="CC63" i="281" s="1"/>
  <c r="CD69" i="265"/>
  <c r="CE121" i="281"/>
  <c r="DN14" i="280" l="1"/>
  <c r="DN49" i="265" s="1"/>
  <c r="DN23" i="280"/>
  <c r="DN24" i="280" s="1"/>
  <c r="DO21" i="280" s="1"/>
  <c r="DN73" i="265"/>
  <c r="BQ35" i="280"/>
  <c r="BQ36" i="280" s="1"/>
  <c r="BQ74" i="265" s="1"/>
  <c r="BQ75" i="265" s="1"/>
  <c r="BQ81" i="265" s="1"/>
  <c r="BQ14" i="286"/>
  <c r="BQ16" i="286" s="1"/>
  <c r="BQ18" i="286" s="1"/>
  <c r="BQ46" i="280"/>
  <c r="BQ47" i="280" s="1"/>
  <c r="BR44" i="280" s="1"/>
  <c r="CE112" i="281"/>
  <c r="CE113" i="281" s="1"/>
  <c r="CC64" i="265"/>
  <c r="CD60" i="281"/>
  <c r="BQ52" i="265"/>
  <c r="BQ24" i="265"/>
  <c r="CC33" i="265"/>
  <c r="CC37" i="265" s="1"/>
  <c r="CC42" i="265" s="1"/>
  <c r="CC47" i="265" s="1"/>
  <c r="CC50" i="265" s="1"/>
  <c r="DO11" i="280" l="1"/>
  <c r="DO13" i="280" s="1"/>
  <c r="DO15" i="286" s="1"/>
  <c r="BR33" i="280"/>
  <c r="BQ63" i="265"/>
  <c r="BQ65" i="265" s="1"/>
  <c r="BQ67" i="265" s="1"/>
  <c r="BQ80" i="265" s="1"/>
  <c r="BQ83" i="265" s="1"/>
  <c r="BQ53" i="265"/>
  <c r="CC58" i="280"/>
  <c r="CC45" i="280"/>
  <c r="BQ25" i="265"/>
  <c r="BR57" i="280"/>
  <c r="BR59" i="280" s="1"/>
  <c r="BR63" i="280" s="1"/>
  <c r="CD52" i="281"/>
  <c r="CD53" i="281" s="1"/>
  <c r="BR52" i="280"/>
  <c r="BR54" i="280" s="1"/>
  <c r="BR62" i="280" s="1"/>
  <c r="BR64" i="280" s="1"/>
  <c r="BQ82" i="265"/>
  <c r="CE123" i="281"/>
  <c r="CE124" i="281" s="1"/>
  <c r="CE114" i="281"/>
  <c r="CE31" i="265" s="1"/>
  <c r="DO14" i="280" l="1"/>
  <c r="DO49" i="265" s="1"/>
  <c r="DO23" i="280"/>
  <c r="DO24" i="280" s="1"/>
  <c r="DO73" i="265" s="1"/>
  <c r="DP21" i="280"/>
  <c r="CE69" i="265"/>
  <c r="CF121" i="281"/>
  <c r="BR14" i="286"/>
  <c r="BR16" i="286" s="1"/>
  <c r="BR18" i="286" s="1"/>
  <c r="BR65" i="280"/>
  <c r="BR46" i="280"/>
  <c r="BR47" i="280" s="1"/>
  <c r="BR35" i="280"/>
  <c r="BR36" i="280" s="1"/>
  <c r="CD30" i="265"/>
  <c r="CD62" i="281"/>
  <c r="CD63" i="281" s="1"/>
  <c r="DP11" i="280" l="1"/>
  <c r="DP13" i="280" s="1"/>
  <c r="DP15" i="286" s="1"/>
  <c r="CD33" i="265"/>
  <c r="CD37" i="265" s="1"/>
  <c r="CD42" i="265" s="1"/>
  <c r="CD47" i="265" s="1"/>
  <c r="CD50" i="265" s="1"/>
  <c r="BR63" i="265"/>
  <c r="BR65" i="265" s="1"/>
  <c r="BR67" i="265" s="1"/>
  <c r="BR80" i="265" s="1"/>
  <c r="BS44" i="280"/>
  <c r="CD64" i="265"/>
  <c r="CE60" i="281"/>
  <c r="BR74" i="265"/>
  <c r="BR75" i="265" s="1"/>
  <c r="BR81" i="265" s="1"/>
  <c r="BS33" i="280"/>
  <c r="BR24" i="265"/>
  <c r="BR52" i="265"/>
  <c r="CF112" i="281"/>
  <c r="CF113" i="281" s="1"/>
  <c r="DP14" i="280" l="1"/>
  <c r="DP49" i="265" s="1"/>
  <c r="DP23" i="280"/>
  <c r="DP24" i="280" s="1"/>
  <c r="DP73" i="265" s="1"/>
  <c r="AL73" i="277" s="1"/>
  <c r="DQ21" i="280"/>
  <c r="BS52" i="280"/>
  <c r="BS54" i="280" s="1"/>
  <c r="BS62" i="280" s="1"/>
  <c r="BS57" i="280"/>
  <c r="BS59" i="280" s="1"/>
  <c r="BS63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58" i="280"/>
  <c r="CD45" i="280"/>
  <c r="DQ11" i="280" l="1"/>
  <c r="DQ13" i="280" s="1"/>
  <c r="DQ15" i="286" s="1"/>
  <c r="CF69" i="265"/>
  <c r="CG121" i="281"/>
  <c r="CE30" i="265"/>
  <c r="CE62" i="281"/>
  <c r="CE63" i="281" s="1"/>
  <c r="BS64" i="280"/>
  <c r="DQ14" i="280" l="1"/>
  <c r="DQ49" i="265" s="1"/>
  <c r="DQ23" i="280"/>
  <c r="DQ24" i="280" s="1"/>
  <c r="DQ73" i="265" s="1"/>
  <c r="DR21" i="280"/>
  <c r="CE33" i="265"/>
  <c r="CE37" i="265" s="1"/>
  <c r="CE42" i="265" s="1"/>
  <c r="CE47" i="265" s="1"/>
  <c r="CE50" i="265" s="1"/>
  <c r="CE64" i="265"/>
  <c r="CF60" i="281"/>
  <c r="CG112" i="281"/>
  <c r="CG113" i="281" s="1"/>
  <c r="BS65" i="280"/>
  <c r="BS14" i="286"/>
  <c r="BS16" i="286" s="1"/>
  <c r="BS18" i="286" s="1"/>
  <c r="BS46" i="280"/>
  <c r="BS47" i="280" s="1"/>
  <c r="BS35" i="280"/>
  <c r="BS36" i="280" s="1"/>
  <c r="AC69" i="277"/>
  <c r="DR11" i="280" l="1"/>
  <c r="DR13" i="280" s="1"/>
  <c r="DR15" i="286" s="1"/>
  <c r="BS74" i="265"/>
  <c r="BS75" i="265" s="1"/>
  <c r="BS81" i="265" s="1"/>
  <c r="BT33" i="280"/>
  <c r="CF52" i="281"/>
  <c r="CF53" i="281" s="1"/>
  <c r="BS63" i="265"/>
  <c r="BS65" i="265" s="1"/>
  <c r="BS67" i="265" s="1"/>
  <c r="BS80" i="265" s="1"/>
  <c r="BT44" i="280"/>
  <c r="BS52" i="265"/>
  <c r="BS24" i="265"/>
  <c r="CG123" i="281"/>
  <c r="CG124" i="281" s="1"/>
  <c r="CG114" i="281"/>
  <c r="CG31" i="265" s="1"/>
  <c r="CE58" i="280"/>
  <c r="CE45" i="280"/>
  <c r="DR14" i="280" l="1"/>
  <c r="DR49" i="265" s="1"/>
  <c r="DR23" i="280"/>
  <c r="DR24" i="280" s="1"/>
  <c r="DR73" i="265" s="1"/>
  <c r="DS21" i="280"/>
  <c r="CG69" i="265"/>
  <c r="CH121" i="281"/>
  <c r="BS53" i="265"/>
  <c r="BS82" i="265"/>
  <c r="BS83" i="265"/>
  <c r="CF30" i="265"/>
  <c r="CF62" i="281"/>
  <c r="CF63" i="281" s="1"/>
  <c r="BS25" i="265"/>
  <c r="BT57" i="280"/>
  <c r="BT59" i="280" s="1"/>
  <c r="BT63" i="280" s="1"/>
  <c r="BT52" i="280"/>
  <c r="BT54" i="280" s="1"/>
  <c r="BT62" i="280" s="1"/>
  <c r="DS11" i="280" l="1"/>
  <c r="DS13" i="280" s="1"/>
  <c r="DS15" i="286" s="1"/>
  <c r="BT64" i="280"/>
  <c r="BT14" i="286" s="1"/>
  <c r="BT16" i="286" s="1"/>
  <c r="BT18" i="286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DS14" i="280" l="1"/>
  <c r="DS49" i="265" s="1"/>
  <c r="DS23" i="280"/>
  <c r="DS24" i="280" s="1"/>
  <c r="DT21" i="280"/>
  <c r="DS73" i="265"/>
  <c r="BT46" i="280"/>
  <c r="BT47" i="280" s="1"/>
  <c r="BU44" i="280" s="1"/>
  <c r="BT65" i="280"/>
  <c r="BT24" i="265" s="1"/>
  <c r="BT35" i="280"/>
  <c r="BT36" i="280" s="1"/>
  <c r="BU33" i="280" s="1"/>
  <c r="CF58" i="280"/>
  <c r="CF45" i="280"/>
  <c r="CH114" i="281"/>
  <c r="CH31" i="265" s="1"/>
  <c r="CH123" i="281"/>
  <c r="CH124" i="281" s="1"/>
  <c r="CG52" i="281"/>
  <c r="CG53" i="281" s="1"/>
  <c r="BT63" i="265"/>
  <c r="BT74" i="265" l="1"/>
  <c r="DT11" i="280"/>
  <c r="DT13" i="280" s="1"/>
  <c r="DT15" i="286" s="1"/>
  <c r="BT52" i="265"/>
  <c r="BU52" i="280"/>
  <c r="BU54" i="280" s="1"/>
  <c r="BU62" i="280" s="1"/>
  <c r="BT53" i="265"/>
  <c r="Y51" i="277"/>
  <c r="BU57" i="280"/>
  <c r="BU59" i="280" s="1"/>
  <c r="BU63" i="280" s="1"/>
  <c r="Z74" i="277"/>
  <c r="Z75" i="277" s="1"/>
  <c r="Z81" i="277" s="1"/>
  <c r="BT75" i="265"/>
  <c r="BT81" i="265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DT14" i="280" l="1"/>
  <c r="DT49" i="265" s="1"/>
  <c r="DT23" i="280"/>
  <c r="DT24" i="280" s="1"/>
  <c r="DU21" i="280"/>
  <c r="DT73" i="265"/>
  <c r="AM73" i="277" s="1"/>
  <c r="CI112" i="281"/>
  <c r="CI113" i="281" s="1"/>
  <c r="CG64" i="265"/>
  <c r="CH60" i="281"/>
  <c r="CG33" i="265"/>
  <c r="CG37" i="265" s="1"/>
  <c r="CG42" i="265" s="1"/>
  <c r="CG47" i="265" s="1"/>
  <c r="CG50" i="265" s="1"/>
  <c r="BT83" i="265"/>
  <c r="BT82" i="265"/>
  <c r="BU64" i="280"/>
  <c r="Z83" i="277"/>
  <c r="Z82" i="277"/>
  <c r="DU11" i="280" l="1"/>
  <c r="DU13" i="280" s="1"/>
  <c r="DU15" i="286" s="1"/>
  <c r="BU65" i="280"/>
  <c r="BU14" i="286"/>
  <c r="BU16" i="286" s="1"/>
  <c r="BU18" i="286" s="1"/>
  <c r="BU46" i="280"/>
  <c r="BU47" i="280" s="1"/>
  <c r="BU35" i="280"/>
  <c r="BU36" i="280" s="1"/>
  <c r="CG58" i="280"/>
  <c r="CG45" i="280"/>
  <c r="CH52" i="281"/>
  <c r="CH53" i="281" s="1"/>
  <c r="CI123" i="281"/>
  <c r="CI124" i="281" s="1"/>
  <c r="CI114" i="281"/>
  <c r="CI31" i="265" s="1"/>
  <c r="DU14" i="280" l="1"/>
  <c r="DU49" i="265" s="1"/>
  <c r="DU23" i="280"/>
  <c r="DU24" i="280" s="1"/>
  <c r="DU73" i="265"/>
  <c r="DV21" i="280"/>
  <c r="CI69" i="265"/>
  <c r="CJ121" i="281"/>
  <c r="CH30" i="265"/>
  <c r="CH62" i="281"/>
  <c r="CH63" i="281" s="1"/>
  <c r="BU74" i="265"/>
  <c r="BU75" i="265" s="1"/>
  <c r="BU81" i="265" s="1"/>
  <c r="BV33" i="280"/>
  <c r="BU63" i="265"/>
  <c r="BU65" i="265" s="1"/>
  <c r="BU67" i="265" s="1"/>
  <c r="BU80" i="265" s="1"/>
  <c r="BV44" i="280"/>
  <c r="BU52" i="265"/>
  <c r="BU24" i="265"/>
  <c r="DV11" i="280" l="1"/>
  <c r="DV13" i="280" s="1"/>
  <c r="DV15" i="286" s="1"/>
  <c r="BU82" i="265"/>
  <c r="BU83" i="265"/>
  <c r="BU25" i="265"/>
  <c r="BV57" i="280"/>
  <c r="BV59" i="280" s="1"/>
  <c r="BV63" i="280" s="1"/>
  <c r="BV52" i="280"/>
  <c r="BV54" i="280" s="1"/>
  <c r="BV62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DV14" i="280" l="1"/>
  <c r="DV49" i="265" s="1"/>
  <c r="DV23" i="280"/>
  <c r="DV24" i="280" s="1"/>
  <c r="DW21" i="280"/>
  <c r="DV73" i="265"/>
  <c r="BV64" i="280"/>
  <c r="BV65" i="280" s="1"/>
  <c r="CI52" i="281"/>
  <c r="CI53" i="281" s="1"/>
  <c r="CH58" i="280"/>
  <c r="CH45" i="280"/>
  <c r="CJ114" i="281"/>
  <c r="CJ31" i="265" s="1"/>
  <c r="CJ123" i="281"/>
  <c r="CJ124" i="281" s="1"/>
  <c r="DW11" i="280" l="1"/>
  <c r="DW13" i="280" s="1"/>
  <c r="DW15" i="286" s="1"/>
  <c r="BV46" i="280"/>
  <c r="BV47" i="280" s="1"/>
  <c r="BV63" i="265" s="1"/>
  <c r="BV65" i="265" s="1"/>
  <c r="BV67" i="265" s="1"/>
  <c r="BV80" i="265" s="1"/>
  <c r="BV14" i="286"/>
  <c r="BV16" i="286" s="1"/>
  <c r="BV18" i="286" s="1"/>
  <c r="BV35" i="280"/>
  <c r="BV36" i="280" s="1"/>
  <c r="BV74" i="265" s="1"/>
  <c r="BV75" i="265" s="1"/>
  <c r="BV81" i="265" s="1"/>
  <c r="BV24" i="265"/>
  <c r="BV52" i="265"/>
  <c r="CJ69" i="265"/>
  <c r="CK121" i="281"/>
  <c r="CI30" i="265"/>
  <c r="CI62" i="281"/>
  <c r="CI63" i="281" s="1"/>
  <c r="BW33" i="280" l="1"/>
  <c r="DW14" i="280"/>
  <c r="DW49" i="265" s="1"/>
  <c r="DW23" i="280"/>
  <c r="DW24" i="280" s="1"/>
  <c r="DW73" i="265" s="1"/>
  <c r="BW44" i="280"/>
  <c r="BW57" i="280" s="1"/>
  <c r="BW59" i="280" s="1"/>
  <c r="BW63" i="280" s="1"/>
  <c r="DX21" i="280"/>
  <c r="CI33" i="265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52" i="280"/>
  <c r="BW54" i="280" s="1"/>
  <c r="BW62" i="280" s="1"/>
  <c r="BV83" i="265"/>
  <c r="BV82" i="265"/>
  <c r="DX11" i="280" l="1"/>
  <c r="DX13" i="280" s="1"/>
  <c r="DX15" i="286" s="1"/>
  <c r="CJ52" i="281"/>
  <c r="CJ53" i="281" s="1"/>
  <c r="BW64" i="280"/>
  <c r="CK123" i="281"/>
  <c r="CK124" i="281" s="1"/>
  <c r="CK114" i="281"/>
  <c r="CK31" i="265" s="1"/>
  <c r="CI45" i="280"/>
  <c r="CI58" i="280"/>
  <c r="DX14" i="280" l="1"/>
  <c r="DX49" i="265" s="1"/>
  <c r="DX23" i="280"/>
  <c r="DX24" i="280" s="1"/>
  <c r="DY21" i="280" s="1"/>
  <c r="DX73" i="265"/>
  <c r="AN73" i="277" s="1"/>
  <c r="BW65" i="280"/>
  <c r="BW14" i="286"/>
  <c r="BW16" i="286" s="1"/>
  <c r="BW18" i="286" s="1"/>
  <c r="BW46" i="280"/>
  <c r="BW47" i="280" s="1"/>
  <c r="BW35" i="280"/>
  <c r="BW36" i="280" s="1"/>
  <c r="CJ30" i="265"/>
  <c r="CJ62" i="281"/>
  <c r="CJ63" i="281" s="1"/>
  <c r="CK69" i="265"/>
  <c r="CL121" i="281"/>
  <c r="DY11" i="280" l="1"/>
  <c r="DY13" i="280" s="1"/>
  <c r="DY15" i="286" s="1"/>
  <c r="CL112" i="281"/>
  <c r="CL113" i="281" s="1"/>
  <c r="CJ64" i="265"/>
  <c r="AD64" i="277" s="1"/>
  <c r="CK60" i="281"/>
  <c r="BW74" i="265"/>
  <c r="BW75" i="265" s="1"/>
  <c r="BW81" i="265" s="1"/>
  <c r="BX33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44" i="280"/>
  <c r="BW52" i="265"/>
  <c r="BW24" i="265"/>
  <c r="DY14" i="280" l="1"/>
  <c r="DY49" i="265" s="1"/>
  <c r="DY23" i="280"/>
  <c r="DY24" i="280" s="1"/>
  <c r="DZ21" i="280"/>
  <c r="DY73" i="265"/>
  <c r="BW53" i="265"/>
  <c r="BW82" i="265"/>
  <c r="BW83" i="265"/>
  <c r="CJ58" i="280"/>
  <c r="CJ45" i="280"/>
  <c r="BX52" i="280"/>
  <c r="BX54" i="280" s="1"/>
  <c r="BX62" i="280" s="1"/>
  <c r="CK52" i="281"/>
  <c r="CK53" i="281" s="1"/>
  <c r="BW25" i="265"/>
  <c r="BX57" i="280"/>
  <c r="BX59" i="280" s="1"/>
  <c r="BX63" i="280" s="1"/>
  <c r="CL114" i="281"/>
  <c r="CL31" i="265" s="1"/>
  <c r="CL123" i="281"/>
  <c r="CL124" i="281" s="1"/>
  <c r="DZ11" i="280" l="1"/>
  <c r="DZ13" i="280" s="1"/>
  <c r="DZ15" i="286" s="1"/>
  <c r="CL69" i="265"/>
  <c r="CM121" i="281"/>
  <c r="CK30" i="265"/>
  <c r="CK62" i="281"/>
  <c r="CK63" i="281" s="1"/>
  <c r="BX64" i="280"/>
  <c r="DZ14" i="280" l="1"/>
  <c r="DZ49" i="265" s="1"/>
  <c r="DZ23" i="280"/>
  <c r="DZ24" i="280" s="1"/>
  <c r="DZ73" i="265"/>
  <c r="EA21" i="280"/>
  <c r="BX14" i="286"/>
  <c r="BX16" i="286" s="1"/>
  <c r="BX18" i="286" s="1"/>
  <c r="BX65" i="280"/>
  <c r="BX35" i="280"/>
  <c r="BX36" i="280" s="1"/>
  <c r="BX46" i="280"/>
  <c r="BX47" i="280" s="1"/>
  <c r="CK33" i="265"/>
  <c r="CK37" i="265" s="1"/>
  <c r="CK42" i="265" s="1"/>
  <c r="CK47" i="265" s="1"/>
  <c r="CK50" i="265" s="1"/>
  <c r="CM112" i="281"/>
  <c r="CM113" i="281" s="1"/>
  <c r="CK64" i="265"/>
  <c r="CL60" i="281"/>
  <c r="EA11" i="280" l="1"/>
  <c r="EA13" i="280" s="1"/>
  <c r="BX63" i="265"/>
  <c r="BY44" i="280"/>
  <c r="BX24" i="265"/>
  <c r="BX52" i="265"/>
  <c r="CL52" i="281"/>
  <c r="CL53" i="281" s="1"/>
  <c r="CM123" i="281"/>
  <c r="CM124" i="281" s="1"/>
  <c r="CM114" i="281"/>
  <c r="CM31" i="265" s="1"/>
  <c r="CK58" i="280"/>
  <c r="CK45" i="280"/>
  <c r="BX74" i="265"/>
  <c r="BY33" i="280"/>
  <c r="EA23" i="280" l="1"/>
  <c r="EA24" i="280" s="1"/>
  <c r="EA73" i="265" s="1"/>
  <c r="EA15" i="286"/>
  <c r="EA14" i="280"/>
  <c r="H13" i="280"/>
  <c r="BY52" i="280"/>
  <c r="BY54" i="280" s="1"/>
  <c r="BY62" i="280" s="1"/>
  <c r="AA74" i="277"/>
  <c r="AA75" i="277" s="1"/>
  <c r="AA81" i="277" s="1"/>
  <c r="BX75" i="265"/>
  <c r="BX81" i="265" s="1"/>
  <c r="BX53" i="265"/>
  <c r="Z51" i="277"/>
  <c r="BY57" i="280"/>
  <c r="BY59" i="280" s="1"/>
  <c r="BY63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H23" i="280" l="1"/>
  <c r="H15" i="286"/>
  <c r="H14" i="280"/>
  <c r="H49" i="265" s="1"/>
  <c r="H59" i="269" s="1"/>
  <c r="K59" i="269" s="1"/>
  <c r="EA49" i="265"/>
  <c r="CL64" i="265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64" i="280"/>
  <c r="Z48" i="277" l="1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59" i="269"/>
  <c r="J59" i="269"/>
  <c r="CM52" i="281"/>
  <c r="CM53" i="281" s="1"/>
  <c r="BY65" i="280"/>
  <c r="BY14" i="286"/>
  <c r="BY16" i="286" s="1"/>
  <c r="BY18" i="286" s="1"/>
  <c r="BY46" i="280"/>
  <c r="BY47" i="280" s="1"/>
  <c r="BY35" i="280"/>
  <c r="BY36" i="280" s="1"/>
  <c r="CL58" i="280"/>
  <c r="CL45" i="280"/>
  <c r="CN114" i="281"/>
  <c r="CN31" i="265" s="1"/>
  <c r="CN123" i="281"/>
  <c r="CN124" i="281" s="1"/>
  <c r="H48" i="277" l="1"/>
  <c r="BY74" i="265"/>
  <c r="BY75" i="265" s="1"/>
  <c r="BY81" i="265" s="1"/>
  <c r="BZ33" i="280"/>
  <c r="CN69" i="265"/>
  <c r="CO121" i="281"/>
  <c r="BY63" i="265"/>
  <c r="BY65" i="265" s="1"/>
  <c r="BY67" i="265" s="1"/>
  <c r="BY80" i="265" s="1"/>
  <c r="BZ44" i="280"/>
  <c r="BY52" i="265"/>
  <c r="BY24" i="265"/>
  <c r="CM30" i="265"/>
  <c r="CM62" i="281"/>
  <c r="CM63" i="281" s="1"/>
  <c r="BY82" i="265" l="1"/>
  <c r="BY83" i="265"/>
  <c r="CM64" i="265"/>
  <c r="CN60" i="281"/>
  <c r="BY25" i="265"/>
  <c r="BZ57" i="280"/>
  <c r="BZ59" i="280" s="1"/>
  <c r="BZ63" i="280" s="1"/>
  <c r="CO112" i="281"/>
  <c r="CO113" i="281" s="1"/>
  <c r="BZ52" i="280"/>
  <c r="BZ54" i="280" s="1"/>
  <c r="BZ62" i="280" s="1"/>
  <c r="BZ64" i="280" s="1"/>
  <c r="CM33" i="265"/>
  <c r="CM37" i="265" s="1"/>
  <c r="CM42" i="265" s="1"/>
  <c r="CM47" i="265" s="1"/>
  <c r="CM50" i="265" s="1"/>
  <c r="BY53" i="265"/>
  <c r="AE69" i="277"/>
  <c r="CN52" i="281" l="1"/>
  <c r="CN53" i="281" s="1"/>
  <c r="CM58" i="280"/>
  <c r="CM45" i="280"/>
  <c r="BZ14" i="286"/>
  <c r="BZ16" i="286" s="1"/>
  <c r="BZ18" i="286" s="1"/>
  <c r="BZ65" i="280"/>
  <c r="BZ46" i="280"/>
  <c r="BZ47" i="280" s="1"/>
  <c r="BZ35" i="280"/>
  <c r="BZ36" i="280" s="1"/>
  <c r="CO123" i="281"/>
  <c r="CO124" i="281" s="1"/>
  <c r="CO114" i="281"/>
  <c r="CO31" i="265" s="1"/>
  <c r="BZ74" i="265" l="1"/>
  <c r="BZ75" i="265" s="1"/>
  <c r="BZ81" i="265" s="1"/>
  <c r="CA33" i="280"/>
  <c r="BZ24" i="265"/>
  <c r="BZ52" i="265"/>
  <c r="CO69" i="265"/>
  <c r="CP121" i="281"/>
  <c r="BZ63" i="265"/>
  <c r="BZ65" i="265" s="1"/>
  <c r="BZ67" i="265" s="1"/>
  <c r="BZ80" i="265" s="1"/>
  <c r="CA44" i="280"/>
  <c r="CN30" i="265"/>
  <c r="CN62" i="281"/>
  <c r="CN63" i="281" s="1"/>
  <c r="CN64" i="265" l="1"/>
  <c r="AE64" i="277" s="1"/>
  <c r="CO60" i="281"/>
  <c r="CA57" i="280"/>
  <c r="CA59" i="280" s="1"/>
  <c r="CA63" i="280" s="1"/>
  <c r="CP112" i="281"/>
  <c r="CP113" i="281" s="1"/>
  <c r="BZ53" i="265"/>
  <c r="CA52" i="280"/>
  <c r="CA54" i="280" s="1"/>
  <c r="CA62" i="280" s="1"/>
  <c r="CN33" i="265"/>
  <c r="CN37" i="265" s="1"/>
  <c r="CN42" i="265" s="1"/>
  <c r="CN47" i="265" s="1"/>
  <c r="CN50" i="265" s="1"/>
  <c r="AD30" i="277"/>
  <c r="BZ83" i="265"/>
  <c r="BZ82" i="265"/>
  <c r="BZ25" i="265"/>
  <c r="CA64" i="280" l="1"/>
  <c r="CA14" i="286" s="1"/>
  <c r="CA16" i="286" s="1"/>
  <c r="CA18" i="286" s="1"/>
  <c r="CO52" i="281"/>
  <c r="CO53" i="281" s="1"/>
  <c r="CN58" i="280"/>
  <c r="CN45" i="280"/>
  <c r="CP114" i="281"/>
  <c r="CP31" i="265" s="1"/>
  <c r="CP123" i="281"/>
  <c r="CP124" i="281" s="1"/>
  <c r="CA35" i="280" l="1"/>
  <c r="CA36" i="280" s="1"/>
  <c r="CA74" i="265" s="1"/>
  <c r="CA75" i="265" s="1"/>
  <c r="CA81" i="265" s="1"/>
  <c r="CA65" i="280"/>
  <c r="CA24" i="265" s="1"/>
  <c r="CA46" i="280"/>
  <c r="CA47" i="280" s="1"/>
  <c r="CA63" i="265" s="1"/>
  <c r="CA65" i="265" s="1"/>
  <c r="CA67" i="265" s="1"/>
  <c r="CA80" i="265" s="1"/>
  <c r="CP69" i="265"/>
  <c r="CQ121" i="281"/>
  <c r="CO30" i="265"/>
  <c r="CO62" i="281"/>
  <c r="CO63" i="281" s="1"/>
  <c r="CA52" i="265"/>
  <c r="CB33" i="280" l="1"/>
  <c r="CB44" i="280"/>
  <c r="CA25" i="265"/>
  <c r="CB57" i="280"/>
  <c r="CB59" i="280" s="1"/>
  <c r="CB63" i="280" s="1"/>
  <c r="CA53" i="265"/>
  <c r="CA82" i="265"/>
  <c r="CA83" i="265"/>
  <c r="CO64" i="265"/>
  <c r="CP60" i="281"/>
  <c r="CB52" i="280"/>
  <c r="CB54" i="280" s="1"/>
  <c r="CB62" i="280" s="1"/>
  <c r="CB64" i="280" s="1"/>
  <c r="CQ112" i="281"/>
  <c r="CQ113" i="281" s="1"/>
  <c r="CO33" i="265"/>
  <c r="CO37" i="265" s="1"/>
  <c r="CO42" i="265" s="1"/>
  <c r="CO47" i="265" s="1"/>
  <c r="CO50" i="265" s="1"/>
  <c r="CP52" i="281" l="1"/>
  <c r="CP53" i="281" s="1"/>
  <c r="CO58" i="280"/>
  <c r="CO45" i="280"/>
  <c r="CQ123" i="281"/>
  <c r="CQ124" i="281" s="1"/>
  <c r="CQ114" i="281"/>
  <c r="CQ31" i="265" s="1"/>
  <c r="CB14" i="286"/>
  <c r="CB16" i="286" s="1"/>
  <c r="CB18" i="286" s="1"/>
  <c r="CB65" i="280"/>
  <c r="CB35" i="280"/>
  <c r="CB36" i="280" s="1"/>
  <c r="CB46" i="280"/>
  <c r="CB47" i="280" s="1"/>
  <c r="CB74" i="265" l="1"/>
  <c r="CC33" i="280"/>
  <c r="CQ69" i="265"/>
  <c r="CR121" i="281"/>
  <c r="CB63" i="265"/>
  <c r="CC44" i="280"/>
  <c r="CB24" i="265"/>
  <c r="CB52" i="265"/>
  <c r="CP30" i="265"/>
  <c r="CP62" i="281"/>
  <c r="CP63" i="281" s="1"/>
  <c r="CP33" i="265" l="1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C57" i="280"/>
  <c r="CC59" i="280" s="1"/>
  <c r="CC63" i="280" s="1"/>
  <c r="CR112" i="281"/>
  <c r="CR113" i="281" s="1"/>
  <c r="CC52" i="280"/>
  <c r="CC54" i="280" s="1"/>
  <c r="CC62" i="280" s="1"/>
  <c r="CC64" i="280" s="1"/>
  <c r="CB25" i="265"/>
  <c r="AA24" i="277"/>
  <c r="AA25" i="277" s="1"/>
  <c r="AB74" i="277"/>
  <c r="AB75" i="277" s="1"/>
  <c r="AB81" i="277" s="1"/>
  <c r="CB75" i="265"/>
  <c r="CB81" i="265" s="1"/>
  <c r="AB83" i="277" l="1"/>
  <c r="AB82" i="277"/>
  <c r="CQ52" i="281"/>
  <c r="CQ53" i="281" s="1"/>
  <c r="CC65" i="280"/>
  <c r="CC14" i="286"/>
  <c r="CC16" i="286" s="1"/>
  <c r="CC18" i="286" s="1"/>
  <c r="CC46" i="280"/>
  <c r="CC47" i="280" s="1"/>
  <c r="CC35" i="280"/>
  <c r="CC36" i="280" s="1"/>
  <c r="CR114" i="281"/>
  <c r="CR31" i="265" s="1"/>
  <c r="CR123" i="281"/>
  <c r="CR124" i="281" s="1"/>
  <c r="CB83" i="265"/>
  <c r="CB82" i="265"/>
  <c r="CP58" i="280"/>
  <c r="CP45" i="280"/>
  <c r="CR69" i="265" l="1"/>
  <c r="CS121" i="281"/>
  <c r="CC74" i="265"/>
  <c r="CC75" i="265" s="1"/>
  <c r="CC81" i="265" s="1"/>
  <c r="CD33" i="280"/>
  <c r="CC63" i="265"/>
  <c r="CC65" i="265" s="1"/>
  <c r="CC67" i="265" s="1"/>
  <c r="CC80" i="265" s="1"/>
  <c r="CD44" i="280"/>
  <c r="CC52" i="265"/>
  <c r="CC24" i="265"/>
  <c r="CQ30" i="265"/>
  <c r="CQ62" i="281"/>
  <c r="CQ63" i="281" s="1"/>
  <c r="CQ33" i="265" l="1"/>
  <c r="CQ37" i="265" s="1"/>
  <c r="CQ42" i="265" s="1"/>
  <c r="CQ47" i="265" s="1"/>
  <c r="CQ50" i="265" s="1"/>
  <c r="CC53" i="265"/>
  <c r="CQ64" i="265"/>
  <c r="CR60" i="281"/>
  <c r="CC25" i="265"/>
  <c r="CD57" i="280"/>
  <c r="CD59" i="280" s="1"/>
  <c r="CD63" i="280" s="1"/>
  <c r="CD52" i="280"/>
  <c r="CD54" i="280" s="1"/>
  <c r="CD62" i="280" s="1"/>
  <c r="CS112" i="281"/>
  <c r="CS113" i="281" s="1"/>
  <c r="CC82" i="265"/>
  <c r="CC83" i="265"/>
  <c r="AF69" i="277"/>
  <c r="CD64" i="280" l="1"/>
  <c r="CD65" i="280" s="1"/>
  <c r="CR52" i="281"/>
  <c r="CR53" i="281" s="1"/>
  <c r="CS123" i="281"/>
  <c r="CS124" i="281" s="1"/>
  <c r="CS114" i="281"/>
  <c r="CS31" i="265" s="1"/>
  <c r="CD14" i="286"/>
  <c r="CD16" i="286" s="1"/>
  <c r="CD18" i="286" s="1"/>
  <c r="CQ45" i="280"/>
  <c r="CQ58" i="280"/>
  <c r="CD46" i="280" l="1"/>
  <c r="CD47" i="280" s="1"/>
  <c r="CD63" i="265" s="1"/>
  <c r="CD65" i="265" s="1"/>
  <c r="CD67" i="265" s="1"/>
  <c r="CD80" i="265" s="1"/>
  <c r="CD35" i="280"/>
  <c r="CD36" i="280" s="1"/>
  <c r="CD74" i="265" s="1"/>
  <c r="CD75" i="265" s="1"/>
  <c r="CD81" i="265" s="1"/>
  <c r="CE33" i="280"/>
  <c r="CD24" i="265"/>
  <c r="CD52" i="265"/>
  <c r="CE44" i="280"/>
  <c r="CS69" i="265"/>
  <c r="CT121" i="281"/>
  <c r="CR30" i="265"/>
  <c r="CR62" i="281"/>
  <c r="CR63" i="281" s="1"/>
  <c r="CR64" i="265" l="1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57" i="280"/>
  <c r="CE59" i="280" s="1"/>
  <c r="CE63" i="280" s="1"/>
  <c r="CD53" i="265"/>
  <c r="CE52" i="280"/>
  <c r="CE54" i="280" s="1"/>
  <c r="CE62" i="280" s="1"/>
  <c r="CE64" i="280" s="1"/>
  <c r="CD25" i="265"/>
  <c r="CS52" i="281" l="1"/>
  <c r="CS53" i="281" s="1"/>
  <c r="CE65" i="280"/>
  <c r="CE14" i="286"/>
  <c r="CE16" i="286" s="1"/>
  <c r="CE18" i="286" s="1"/>
  <c r="CE46" i="280"/>
  <c r="CE47" i="280" s="1"/>
  <c r="CE35" i="280"/>
  <c r="CE36" i="280" s="1"/>
  <c r="CT114" i="281"/>
  <c r="CT31" i="265" s="1"/>
  <c r="CT123" i="281"/>
  <c r="CT124" i="281" s="1"/>
  <c r="CR58" i="280"/>
  <c r="CR45" i="280"/>
  <c r="CE63" i="265" l="1"/>
  <c r="CE65" i="265" s="1"/>
  <c r="CE67" i="265" s="1"/>
  <c r="CE80" i="265" s="1"/>
  <c r="CF44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33" i="280"/>
  <c r="CF52" i="280" l="1"/>
  <c r="CF54" i="280" s="1"/>
  <c r="CF62" i="280" s="1"/>
  <c r="CU112" i="281"/>
  <c r="CU113" i="281" s="1"/>
  <c r="CS64" i="265"/>
  <c r="CT60" i="281"/>
  <c r="CE25" i="265"/>
  <c r="CF57" i="280"/>
  <c r="CF59" i="280" s="1"/>
  <c r="CF63" i="280" s="1"/>
  <c r="CS33" i="265"/>
  <c r="CS37" i="265" s="1"/>
  <c r="CS42" i="265" s="1"/>
  <c r="CS47" i="265" s="1"/>
  <c r="CS50" i="265" s="1"/>
  <c r="CE53" i="265"/>
  <c r="CE82" i="265"/>
  <c r="CE83" i="265"/>
  <c r="CS58" i="280" l="1"/>
  <c r="CS45" i="280"/>
  <c r="CT52" i="281"/>
  <c r="CT53" i="281" s="1"/>
  <c r="CU123" i="281"/>
  <c r="CU124" i="281" s="1"/>
  <c r="CU114" i="281"/>
  <c r="CU31" i="265" s="1"/>
  <c r="CF64" i="280"/>
  <c r="CF14" i="286" l="1"/>
  <c r="CF16" i="286" s="1"/>
  <c r="CF18" i="286" s="1"/>
  <c r="CF65" i="280"/>
  <c r="CF35" i="280"/>
  <c r="CF36" i="280" s="1"/>
  <c r="CF46" i="280"/>
  <c r="CF47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44" i="280"/>
  <c r="CF24" i="265"/>
  <c r="CF52" i="265"/>
  <c r="CF74" i="265"/>
  <c r="CG33" i="280"/>
  <c r="AC74" i="277" l="1"/>
  <c r="AC75" i="277" s="1"/>
  <c r="AC81" i="277" s="1"/>
  <c r="CF75" i="265"/>
  <c r="CF81" i="265" s="1"/>
  <c r="CF53" i="265"/>
  <c r="AB51" i="277"/>
  <c r="CG57" i="280"/>
  <c r="CG59" i="280" s="1"/>
  <c r="CG63" i="280" s="1"/>
  <c r="CU52" i="281"/>
  <c r="CU53" i="281" s="1"/>
  <c r="CG52" i="280"/>
  <c r="CG54" i="280" s="1"/>
  <c r="CG62" i="280" s="1"/>
  <c r="CG64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58" i="280"/>
  <c r="CT45" i="280"/>
  <c r="CV69" i="265" l="1"/>
  <c r="CW121" i="281"/>
  <c r="AC83" i="277"/>
  <c r="AC82" i="277"/>
  <c r="CF83" i="265"/>
  <c r="CF82" i="265"/>
  <c r="CG65" i="280"/>
  <c r="CG14" i="286"/>
  <c r="CG16" i="286" s="1"/>
  <c r="CG18" i="286" s="1"/>
  <c r="CG46" i="280"/>
  <c r="CG47" i="280" s="1"/>
  <c r="CG35" i="280"/>
  <c r="CG36" i="280" s="1"/>
  <c r="CU30" i="265"/>
  <c r="CU62" i="281"/>
  <c r="CU63" i="281" s="1"/>
  <c r="CU64" i="265" l="1"/>
  <c r="CV60" i="281"/>
  <c r="CW112" i="281"/>
  <c r="CW113" i="281" s="1"/>
  <c r="CG74" i="265"/>
  <c r="CG75" i="265" s="1"/>
  <c r="CG81" i="265" s="1"/>
  <c r="CH33" i="280"/>
  <c r="CU33" i="265"/>
  <c r="CU37" i="265" s="1"/>
  <c r="CU42" i="265" s="1"/>
  <c r="CU47" i="265" s="1"/>
  <c r="CU50" i="265" s="1"/>
  <c r="CG63" i="265"/>
  <c r="CG65" i="265" s="1"/>
  <c r="CG67" i="265" s="1"/>
  <c r="CG80" i="265" s="1"/>
  <c r="CH44" i="280"/>
  <c r="CG52" i="265"/>
  <c r="CG24" i="265"/>
  <c r="AG69" i="277"/>
  <c r="CH52" i="280" l="1"/>
  <c r="CH54" i="280" s="1"/>
  <c r="CH62" i="280" s="1"/>
  <c r="CV52" i="281"/>
  <c r="CV53" i="281" s="1"/>
  <c r="CG25" i="265"/>
  <c r="CH57" i="280"/>
  <c r="CH59" i="280" s="1"/>
  <c r="CH63" i="280" s="1"/>
  <c r="CG53" i="265"/>
  <c r="CG82" i="265"/>
  <c r="CG83" i="265"/>
  <c r="CU58" i="280"/>
  <c r="CU45" i="280"/>
  <c r="CW123" i="281"/>
  <c r="CW124" i="281" s="1"/>
  <c r="CW114" i="281"/>
  <c r="CW31" i="265" s="1"/>
  <c r="CW69" i="265" l="1"/>
  <c r="CX121" i="281"/>
  <c r="CV30" i="265"/>
  <c r="CV62" i="281"/>
  <c r="CV63" i="281" s="1"/>
  <c r="CH64" i="280"/>
  <c r="CV64" i="265" l="1"/>
  <c r="AG64" i="277" s="1"/>
  <c r="CW60" i="281"/>
  <c r="CX112" i="281"/>
  <c r="CX113" i="281" s="1"/>
  <c r="CH14" i="286"/>
  <c r="CH16" i="286" s="1"/>
  <c r="CH18" i="286" s="1"/>
  <c r="CH65" i="280"/>
  <c r="CH46" i="280"/>
  <c r="CH47" i="280" s="1"/>
  <c r="CH35" i="280"/>
  <c r="CH36" i="280" s="1"/>
  <c r="CV33" i="265"/>
  <c r="CV37" i="265" s="1"/>
  <c r="CV42" i="265" s="1"/>
  <c r="CV47" i="265" s="1"/>
  <c r="CV50" i="265" s="1"/>
  <c r="AF30" i="277"/>
  <c r="CV58" i="280" l="1"/>
  <c r="CV45" i="280"/>
  <c r="CH63" i="265"/>
  <c r="CH65" i="265" s="1"/>
  <c r="CH67" i="265" s="1"/>
  <c r="CH80" i="265" s="1"/>
  <c r="CI44" i="280"/>
  <c r="CH74" i="265"/>
  <c r="CH75" i="265" s="1"/>
  <c r="CH81" i="265" s="1"/>
  <c r="CI33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52" i="280"/>
  <c r="CI54" i="280" s="1"/>
  <c r="CI62" i="280" s="1"/>
  <c r="CH83" i="265"/>
  <c r="CH82" i="265"/>
  <c r="CW30" i="265"/>
  <c r="CW62" i="281"/>
  <c r="CW63" i="281" s="1"/>
  <c r="CH25" i="265"/>
  <c r="CI57" i="280"/>
  <c r="CI59" i="280" s="1"/>
  <c r="CI63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64" i="280"/>
  <c r="CX52" i="281" l="1"/>
  <c r="CX53" i="281" s="1"/>
  <c r="CI65" i="280"/>
  <c r="CI14" i="286"/>
  <c r="CI16" i="286" s="1"/>
  <c r="CI18" i="286" s="1"/>
  <c r="CI46" i="280"/>
  <c r="CI47" i="280" s="1"/>
  <c r="CI35" i="280"/>
  <c r="CI36" i="280" s="1"/>
  <c r="CY123" i="281"/>
  <c r="CY124" i="281" s="1"/>
  <c r="CY114" i="281"/>
  <c r="CY31" i="265" s="1"/>
  <c r="CW58" i="280"/>
  <c r="CW45" i="280"/>
  <c r="CI74" i="265" l="1"/>
  <c r="CI75" i="265" s="1"/>
  <c r="CI81" i="265" s="1"/>
  <c r="CJ33" i="280"/>
  <c r="CY69" i="265"/>
  <c r="CZ121" i="281"/>
  <c r="CI63" i="265"/>
  <c r="CI65" i="265" s="1"/>
  <c r="CI67" i="265" s="1"/>
  <c r="CI80" i="265" s="1"/>
  <c r="CJ44" i="280"/>
  <c r="CI52" i="265"/>
  <c r="CI24" i="265"/>
  <c r="CX30" i="265"/>
  <c r="CX62" i="281"/>
  <c r="CX63" i="281" s="1"/>
  <c r="CI82" i="265" l="1"/>
  <c r="CI83" i="265"/>
  <c r="CX64" i="265"/>
  <c r="CY60" i="281"/>
  <c r="CI25" i="265"/>
  <c r="CJ57" i="280"/>
  <c r="CJ59" i="280" s="1"/>
  <c r="CJ63" i="280" s="1"/>
  <c r="CZ112" i="281"/>
  <c r="CZ113" i="281" s="1"/>
  <c r="CJ52" i="280"/>
  <c r="CJ54" i="280" s="1"/>
  <c r="CJ62" i="280" s="1"/>
  <c r="CJ64" i="280" s="1"/>
  <c r="CX33" i="265"/>
  <c r="CX37" i="265" s="1"/>
  <c r="CX42" i="265" s="1"/>
  <c r="CX47" i="265" s="1"/>
  <c r="CX50" i="265" s="1"/>
  <c r="CI53" i="265"/>
  <c r="CY52" i="281" l="1"/>
  <c r="CY53" i="281" s="1"/>
  <c r="CX58" i="280"/>
  <c r="CX45" i="280"/>
  <c r="CJ14" i="286"/>
  <c r="CJ16" i="286" s="1"/>
  <c r="CJ18" i="286" s="1"/>
  <c r="CJ65" i="280"/>
  <c r="CJ35" i="280"/>
  <c r="CJ36" i="280" s="1"/>
  <c r="CJ46" i="280"/>
  <c r="CJ47" i="280" s="1"/>
  <c r="CZ114" i="281"/>
  <c r="CZ31" i="265" s="1"/>
  <c r="CZ123" i="281"/>
  <c r="CZ124" i="281" s="1"/>
  <c r="CJ74" i="265" l="1"/>
  <c r="CK33" i="280"/>
  <c r="CZ69" i="265"/>
  <c r="DA121" i="281"/>
  <c r="CJ63" i="265"/>
  <c r="CK44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57" i="280"/>
  <c r="CK59" i="280" s="1"/>
  <c r="CK63" i="280" s="1"/>
  <c r="DA112" i="281"/>
  <c r="DA113" i="281" s="1"/>
  <c r="CK52" i="280"/>
  <c r="CK54" i="280" s="1"/>
  <c r="CK62" i="280" s="1"/>
  <c r="CK64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45" i="280"/>
  <c r="CY58" i="280"/>
  <c r="CK65" i="280"/>
  <c r="CK14" i="286"/>
  <c r="CK16" i="286" s="1"/>
  <c r="CK18" i="286" s="1"/>
  <c r="CK46" i="280"/>
  <c r="CK47" i="280" s="1"/>
  <c r="CK35" i="280"/>
  <c r="CK36" i="280" s="1"/>
  <c r="DA123" i="281"/>
  <c r="DA124" i="281" s="1"/>
  <c r="DA114" i="281"/>
  <c r="DA31" i="265" s="1"/>
  <c r="CK74" i="265" l="1"/>
  <c r="CK75" i="265" s="1"/>
  <c r="CK81" i="265" s="1"/>
  <c r="CL33" i="280"/>
  <c r="DA69" i="265"/>
  <c r="DB121" i="281"/>
  <c r="CK63" i="265"/>
  <c r="CK65" i="265" s="1"/>
  <c r="CK67" i="265" s="1"/>
  <c r="CK80" i="265" s="1"/>
  <c r="CL44" i="280"/>
  <c r="CK52" i="265"/>
  <c r="CK24" i="265"/>
  <c r="CZ30" i="265"/>
  <c r="CZ62" i="281"/>
  <c r="CZ63" i="281" s="1"/>
  <c r="CZ64" i="265" l="1"/>
  <c r="AH64" i="277" s="1"/>
  <c r="DA60" i="281"/>
  <c r="CK25" i="265"/>
  <c r="CL57" i="280"/>
  <c r="CL59" i="280" s="1"/>
  <c r="CL63" i="280" s="1"/>
  <c r="DB112" i="281"/>
  <c r="DB113" i="281" s="1"/>
  <c r="CL52" i="280"/>
  <c r="CL54" i="280" s="1"/>
  <c r="CL62" i="280" s="1"/>
  <c r="CL64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58" i="280"/>
  <c r="CZ45" i="280"/>
  <c r="CL14" i="286"/>
  <c r="CL16" i="286" s="1"/>
  <c r="CL18" i="286" s="1"/>
  <c r="CL65" i="280"/>
  <c r="CL46" i="280"/>
  <c r="CL47" i="280" s="1"/>
  <c r="CL35" i="280"/>
  <c r="CL36" i="280" s="1"/>
  <c r="DB114" i="281"/>
  <c r="DB31" i="265" s="1"/>
  <c r="DB123" i="281"/>
  <c r="DB124" i="281" s="1"/>
  <c r="CL63" i="265" l="1"/>
  <c r="CL65" i="265" s="1"/>
  <c r="CL67" i="265" s="1"/>
  <c r="CL80" i="265" s="1"/>
  <c r="CM44" i="280"/>
  <c r="DB69" i="265"/>
  <c r="DC121" i="281"/>
  <c r="CL74" i="265"/>
  <c r="CL75" i="265" s="1"/>
  <c r="CL81" i="265" s="1"/>
  <c r="CM33" i="280"/>
  <c r="CL24" i="265"/>
  <c r="CL52" i="265"/>
  <c r="DA30" i="265"/>
  <c r="DA62" i="281"/>
  <c r="DA63" i="281" s="1"/>
  <c r="DA64" i="265" l="1"/>
  <c r="DB60" i="281"/>
  <c r="CL53" i="265"/>
  <c r="CM52" i="280"/>
  <c r="CM54" i="280" s="1"/>
  <c r="CM62" i="280" s="1"/>
  <c r="DC112" i="281"/>
  <c r="DC113" i="281" s="1"/>
  <c r="CM57" i="280"/>
  <c r="CM59" i="280" s="1"/>
  <c r="CM63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58" i="280"/>
  <c r="DA45" i="280"/>
  <c r="DC123" i="281"/>
  <c r="DC124" i="281" s="1"/>
  <c r="DC114" i="281"/>
  <c r="DC31" i="265" s="1"/>
  <c r="CM64" i="280"/>
  <c r="CM65" i="280" l="1"/>
  <c r="CM14" i="286"/>
  <c r="CM16" i="286" s="1"/>
  <c r="CM18" i="286" s="1"/>
  <c r="CM46" i="280"/>
  <c r="CM47" i="280" s="1"/>
  <c r="CM35" i="280"/>
  <c r="CM36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33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44" i="280"/>
  <c r="CM52" i="265"/>
  <c r="CM24" i="265"/>
  <c r="CN52" i="280" l="1"/>
  <c r="CN54" i="280" s="1"/>
  <c r="CN62" i="280" s="1"/>
  <c r="DC52" i="281"/>
  <c r="DC53" i="281" s="1"/>
  <c r="CM53" i="265"/>
  <c r="CM82" i="265"/>
  <c r="CM83" i="265"/>
  <c r="CM25" i="265"/>
  <c r="CN57" i="280"/>
  <c r="CN59" i="280" s="1"/>
  <c r="CN63" i="280" s="1"/>
  <c r="DB58" i="280"/>
  <c r="DB45" i="280"/>
  <c r="DD114" i="281"/>
  <c r="DD31" i="265" s="1"/>
  <c r="DD123" i="281"/>
  <c r="DD124" i="281" s="1"/>
  <c r="DD69" i="265" l="1"/>
  <c r="DE121" i="281"/>
  <c r="DC30" i="265"/>
  <c r="DC62" i="281"/>
  <c r="DC63" i="281" s="1"/>
  <c r="CN64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65" i="280"/>
  <c r="CN35" i="280"/>
  <c r="CN36" i="280" s="1"/>
  <c r="CN46" i="280"/>
  <c r="CN47" i="280" s="1"/>
  <c r="AI69" i="277"/>
  <c r="CN24" i="265" l="1"/>
  <c r="CN52" i="265"/>
  <c r="CN63" i="265"/>
  <c r="CO44" i="280"/>
  <c r="DD52" i="281"/>
  <c r="DD53" i="281" s="1"/>
  <c r="CN74" i="265"/>
  <c r="CO33" i="280"/>
  <c r="DE123" i="281"/>
  <c r="DE124" i="281" s="1"/>
  <c r="DE114" i="281"/>
  <c r="DE31" i="265" s="1"/>
  <c r="DC58" i="280"/>
  <c r="DC45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52" i="280"/>
  <c r="CO54" i="280" s="1"/>
  <c r="CO62" i="280" s="1"/>
  <c r="CO57" i="280"/>
  <c r="CO59" i="280" s="1"/>
  <c r="CO63" i="280" s="1"/>
  <c r="CN53" i="265"/>
  <c r="AD51" i="277"/>
  <c r="CO64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58" i="280" l="1"/>
  <c r="DD45" i="280"/>
  <c r="DF114" i="281"/>
  <c r="DF31" i="265" s="1"/>
  <c r="DF123" i="281"/>
  <c r="DF124" i="281" s="1"/>
  <c r="DE52" i="281"/>
  <c r="DE53" i="281" s="1"/>
  <c r="CO65" i="280"/>
  <c r="CO14" i="286"/>
  <c r="CO16" i="286" s="1"/>
  <c r="CO18" i="286" s="1"/>
  <c r="CO46" i="280"/>
  <c r="CO47" i="280" s="1"/>
  <c r="CO35" i="280"/>
  <c r="CO36" i="280" s="1"/>
  <c r="CO74" i="265" l="1"/>
  <c r="CO75" i="265" s="1"/>
  <c r="CO81" i="265" s="1"/>
  <c r="CP33" i="280"/>
  <c r="CO63" i="265"/>
  <c r="CO65" i="265" s="1"/>
  <c r="CO67" i="265" s="1"/>
  <c r="CO80" i="265" s="1"/>
  <c r="CP44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57" i="280"/>
  <c r="CP59" i="280" s="1"/>
  <c r="CP63" i="280" s="1"/>
  <c r="CP52" i="280"/>
  <c r="CP54" i="280" s="1"/>
  <c r="CP62" i="280" s="1"/>
  <c r="DE33" i="265"/>
  <c r="DE37" i="265" s="1"/>
  <c r="DE42" i="265" s="1"/>
  <c r="DE47" i="265" s="1"/>
  <c r="DE50" i="265" s="1"/>
  <c r="CO53" i="265"/>
  <c r="CO82" i="265"/>
  <c r="CO83" i="265"/>
  <c r="CP64" i="280" l="1"/>
  <c r="CP65" i="280" s="1"/>
  <c r="DE58" i="280"/>
  <c r="DE45" i="280"/>
  <c r="DF52" i="281"/>
  <c r="DF53" i="281" s="1"/>
  <c r="DG123" i="281"/>
  <c r="DG124" i="281" s="1"/>
  <c r="DG114" i="281"/>
  <c r="DG31" i="265" s="1"/>
  <c r="CP14" i="286" l="1"/>
  <c r="CP16" i="286" s="1"/>
  <c r="CP18" i="286" s="1"/>
  <c r="CP46" i="280"/>
  <c r="CP47" i="280" s="1"/>
  <c r="CQ44" i="280" s="1"/>
  <c r="CP35" i="280"/>
  <c r="CP36" i="280" s="1"/>
  <c r="CP74" i="265" s="1"/>
  <c r="CP75" i="265" s="1"/>
  <c r="CP81" i="265" s="1"/>
  <c r="DG69" i="265"/>
  <c r="DH121" i="281"/>
  <c r="DF30" i="265"/>
  <c r="DF62" i="281"/>
  <c r="DF63" i="281" s="1"/>
  <c r="CP24" i="265"/>
  <c r="CP52" i="265"/>
  <c r="CP63" i="265" l="1"/>
  <c r="CP65" i="265" s="1"/>
  <c r="CP67" i="265" s="1"/>
  <c r="CP80" i="265" s="1"/>
  <c r="CP82" i="265" s="1"/>
  <c r="CQ33" i="280"/>
  <c r="CP25" i="265"/>
  <c r="DF33" i="265"/>
  <c r="DF37" i="265" s="1"/>
  <c r="DF42" i="265" s="1"/>
  <c r="DF47" i="265" s="1"/>
  <c r="DF50" i="265" s="1"/>
  <c r="CP53" i="265"/>
  <c r="CQ52" i="280"/>
  <c r="CQ54" i="280" s="1"/>
  <c r="CQ62" i="280" s="1"/>
  <c r="DF64" i="265"/>
  <c r="DG60" i="281"/>
  <c r="CQ57" i="280"/>
  <c r="CQ59" i="280" s="1"/>
  <c r="CQ63" i="280" s="1"/>
  <c r="DH112" i="281"/>
  <c r="DH113" i="281" s="1"/>
  <c r="CP83" i="265" l="1"/>
  <c r="DG52" i="281"/>
  <c r="DG53" i="281" s="1"/>
  <c r="DH114" i="281"/>
  <c r="DH31" i="265" s="1"/>
  <c r="DH123" i="281"/>
  <c r="DH124" i="281" s="1"/>
  <c r="CQ64" i="280"/>
  <c r="DF58" i="280"/>
  <c r="DF45" i="280"/>
  <c r="DH69" i="265" l="1"/>
  <c r="DI121" i="281"/>
  <c r="CQ65" i="280"/>
  <c r="CQ14" i="286"/>
  <c r="CQ16" i="286" s="1"/>
  <c r="CQ18" i="286" s="1"/>
  <c r="CQ46" i="280"/>
  <c r="CQ47" i="280" s="1"/>
  <c r="CQ35" i="280"/>
  <c r="CQ36" i="280" s="1"/>
  <c r="DG30" i="265"/>
  <c r="DG62" i="281"/>
  <c r="DG63" i="281" s="1"/>
  <c r="CQ74" i="265" l="1"/>
  <c r="CQ75" i="265" s="1"/>
  <c r="CQ81" i="265" s="1"/>
  <c r="CR33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44" i="280"/>
  <c r="CQ52" i="265"/>
  <c r="CQ24" i="265"/>
  <c r="AJ69" i="277"/>
  <c r="DH52" i="281" l="1"/>
  <c r="DH53" i="281" s="1"/>
  <c r="CR52" i="280"/>
  <c r="CR54" i="280" s="1"/>
  <c r="CR62" i="280" s="1"/>
  <c r="CQ25" i="265"/>
  <c r="CR57" i="280"/>
  <c r="CR59" i="280" s="1"/>
  <c r="CR63" i="280" s="1"/>
  <c r="CQ53" i="265"/>
  <c r="CQ82" i="265"/>
  <c r="CQ83" i="265"/>
  <c r="DG45" i="280"/>
  <c r="DG58" i="280"/>
  <c r="DI123" i="281"/>
  <c r="DI124" i="281" s="1"/>
  <c r="DI114" i="281"/>
  <c r="DI31" i="265" s="1"/>
  <c r="CR64" i="280" l="1"/>
  <c r="CR14" i="286" s="1"/>
  <c r="CR16" i="286" s="1"/>
  <c r="CR18" i="286" s="1"/>
  <c r="DI69" i="265"/>
  <c r="DJ121" i="281"/>
  <c r="DH30" i="265"/>
  <c r="DH62" i="281"/>
  <c r="DH63" i="281" s="1"/>
  <c r="CR46" i="280" l="1"/>
  <c r="CR47" i="280" s="1"/>
  <c r="CR63" i="265" s="1"/>
  <c r="CR65" i="280"/>
  <c r="CR52" i="265" s="1"/>
  <c r="CR35" i="280"/>
  <c r="CR36" i="280" s="1"/>
  <c r="CR74" i="265" s="1"/>
  <c r="DH64" i="265"/>
  <c r="AJ64" i="277" s="1"/>
  <c r="DI60" i="281"/>
  <c r="CR24" i="265"/>
  <c r="DH33" i="265"/>
  <c r="DH37" i="265" s="1"/>
  <c r="DH42" i="265" s="1"/>
  <c r="DH47" i="265" s="1"/>
  <c r="DH50" i="265" s="1"/>
  <c r="AI30" i="277"/>
  <c r="DJ112" i="281"/>
  <c r="DJ113" i="281" s="1"/>
  <c r="CS33" i="280" l="1"/>
  <c r="CS44" i="280"/>
  <c r="DJ114" i="281"/>
  <c r="DJ31" i="265" s="1"/>
  <c r="DJ123" i="281"/>
  <c r="DJ124" i="281" s="1"/>
  <c r="AF74" i="277"/>
  <c r="AF75" i="277" s="1"/>
  <c r="AF81" i="277" s="1"/>
  <c r="CR75" i="265"/>
  <c r="CR81" i="265" s="1"/>
  <c r="CS52" i="280"/>
  <c r="CS54" i="280" s="1"/>
  <c r="CS62" i="280" s="1"/>
  <c r="CR53" i="265"/>
  <c r="AE51" i="277"/>
  <c r="CS57" i="280"/>
  <c r="CS59" i="280" s="1"/>
  <c r="CS63" i="280" s="1"/>
  <c r="DI52" i="281"/>
  <c r="DI53" i="281" s="1"/>
  <c r="DH58" i="280"/>
  <c r="DH45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S64" i="280" l="1"/>
  <c r="CS65" i="280" s="1"/>
  <c r="CR83" i="265"/>
  <c r="CR82" i="265"/>
  <c r="AF83" i="277"/>
  <c r="AF82" i="277"/>
  <c r="DI30" i="265"/>
  <c r="DI62" i="281"/>
  <c r="DI63" i="281" s="1"/>
  <c r="DJ69" i="265"/>
  <c r="DK121" i="281"/>
  <c r="CS35" i="280"/>
  <c r="CS36" i="280" s="1"/>
  <c r="CS14" i="286" l="1"/>
  <c r="CS16" i="286" s="1"/>
  <c r="CS18" i="286" s="1"/>
  <c r="CS46" i="280"/>
  <c r="CS47" i="280" s="1"/>
  <c r="CT44" i="280" s="1"/>
  <c r="CS74" i="265"/>
  <c r="CS75" i="265" s="1"/>
  <c r="CS81" i="265" s="1"/>
  <c r="CT33" i="280"/>
  <c r="DK112" i="281"/>
  <c r="DK113" i="281" s="1"/>
  <c r="DI64" i="265"/>
  <c r="DJ60" i="281"/>
  <c r="CS63" i="265"/>
  <c r="CS65" i="265" s="1"/>
  <c r="CS67" i="265" s="1"/>
  <c r="CS80" i="265" s="1"/>
  <c r="CS52" i="265"/>
  <c r="CS24" i="265"/>
  <c r="DI33" i="265"/>
  <c r="DI37" i="265" s="1"/>
  <c r="DI42" i="265" s="1"/>
  <c r="DI47" i="265" s="1"/>
  <c r="DI50" i="265" s="1"/>
  <c r="CS53" i="265" l="1"/>
  <c r="DI58" i="280"/>
  <c r="DI45" i="280"/>
  <c r="CS25" i="265"/>
  <c r="CT57" i="280"/>
  <c r="CT59" i="280" s="1"/>
  <c r="CT63" i="280" s="1"/>
  <c r="DJ52" i="281"/>
  <c r="DJ53" i="281" s="1"/>
  <c r="CT52" i="280"/>
  <c r="CT54" i="280" s="1"/>
  <c r="CT62" i="280" s="1"/>
  <c r="CT64" i="280" s="1"/>
  <c r="CS82" i="265"/>
  <c r="CS83" i="265"/>
  <c r="DK123" i="281"/>
  <c r="DK124" i="281" s="1"/>
  <c r="DK114" i="281"/>
  <c r="DK31" i="265" s="1"/>
  <c r="DK69" i="265" l="1"/>
  <c r="DL121" i="281"/>
  <c r="CT14" i="286"/>
  <c r="CT16" i="286" s="1"/>
  <c r="CT18" i="286" s="1"/>
  <c r="CT65" i="280"/>
  <c r="CT46" i="280"/>
  <c r="CT47" i="280" s="1"/>
  <c r="CT35" i="280"/>
  <c r="CT36" i="280" s="1"/>
  <c r="DJ30" i="265"/>
  <c r="DJ62" i="281"/>
  <c r="DJ63" i="281" s="1"/>
  <c r="DJ33" i="265" l="1"/>
  <c r="DJ37" i="265" s="1"/>
  <c r="DJ42" i="265" s="1"/>
  <c r="DJ47" i="265" s="1"/>
  <c r="DJ50" i="265" s="1"/>
  <c r="CT63" i="265"/>
  <c r="CT65" i="265" s="1"/>
  <c r="CT67" i="265" s="1"/>
  <c r="CT80" i="265" s="1"/>
  <c r="CU44" i="280"/>
  <c r="DJ64" i="265"/>
  <c r="DK60" i="281"/>
  <c r="CT74" i="265"/>
  <c r="CT75" i="265" s="1"/>
  <c r="CT81" i="265" s="1"/>
  <c r="CU33" i="280"/>
  <c r="CT24" i="265"/>
  <c r="CT52" i="265"/>
  <c r="DL112" i="281"/>
  <c r="DL113" i="281" s="1"/>
  <c r="DL114" i="281" l="1"/>
  <c r="DL31" i="265" s="1"/>
  <c r="DL123" i="281"/>
  <c r="DL124" i="281" s="1"/>
  <c r="CT25" i="265"/>
  <c r="CU57" i="280"/>
  <c r="CU59" i="280" s="1"/>
  <c r="CU63" i="280" s="1"/>
  <c r="CT53" i="265"/>
  <c r="CU52" i="280"/>
  <c r="CU54" i="280" s="1"/>
  <c r="CU62" i="280" s="1"/>
  <c r="CU64" i="280" s="1"/>
  <c r="DK52" i="281"/>
  <c r="DK53" i="281" s="1"/>
  <c r="CT83" i="265"/>
  <c r="CT82" i="265"/>
  <c r="DJ58" i="280"/>
  <c r="DJ45" i="280"/>
  <c r="DL69" i="265" l="1"/>
  <c r="DM121" i="281"/>
  <c r="DK30" i="265"/>
  <c r="DK62" i="281"/>
  <c r="DK63" i="281" s="1"/>
  <c r="CU65" i="280"/>
  <c r="CU14" i="286"/>
  <c r="CU16" i="286" s="1"/>
  <c r="CU18" i="286" s="1"/>
  <c r="CU46" i="280"/>
  <c r="CU47" i="280" s="1"/>
  <c r="CU35" i="280"/>
  <c r="CU36" i="280" s="1"/>
  <c r="CU74" i="265" l="1"/>
  <c r="CU75" i="265" s="1"/>
  <c r="CU81" i="265" s="1"/>
  <c r="CV33" i="280"/>
  <c r="DK64" i="265"/>
  <c r="DL60" i="281"/>
  <c r="DM112" i="281"/>
  <c r="DM113" i="281" s="1"/>
  <c r="CU63" i="265"/>
  <c r="CU65" i="265" s="1"/>
  <c r="CU67" i="265" s="1"/>
  <c r="CU80" i="265" s="1"/>
  <c r="CV44" i="280"/>
  <c r="CU52" i="265"/>
  <c r="CU24" i="265"/>
  <c r="DK33" i="265"/>
  <c r="DK37" i="265" s="1"/>
  <c r="DK42" i="265" s="1"/>
  <c r="DK47" i="265" s="1"/>
  <c r="DK50" i="265" s="1"/>
  <c r="AK69" i="277"/>
  <c r="CU25" i="265" l="1"/>
  <c r="CV57" i="280"/>
  <c r="CV59" i="280" s="1"/>
  <c r="CV63" i="280" s="1"/>
  <c r="DL52" i="281"/>
  <c r="DL53" i="281" s="1"/>
  <c r="CV52" i="280"/>
  <c r="CV54" i="280" s="1"/>
  <c r="CV62" i="280" s="1"/>
  <c r="CV64" i="280" s="1"/>
  <c r="DK58" i="280"/>
  <c r="DK45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65" i="280"/>
  <c r="CV35" i="280"/>
  <c r="CV36" i="280" s="1"/>
  <c r="CV46" i="280"/>
  <c r="CV47" i="280" s="1"/>
  <c r="DL30" i="265"/>
  <c r="DL62" i="281"/>
  <c r="DL63" i="281" s="1"/>
  <c r="DL64" i="265" l="1"/>
  <c r="AK64" i="277" s="1"/>
  <c r="DM60" i="281"/>
  <c r="CV63" i="265"/>
  <c r="CW44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33" i="280"/>
  <c r="DL58" i="280" l="1"/>
  <c r="DL45" i="280"/>
  <c r="CW52" i="280"/>
  <c r="CW54" i="280" s="1"/>
  <c r="CW62" i="280" s="1"/>
  <c r="CV53" i="265"/>
  <c r="AF51" i="277"/>
  <c r="CW57" i="280"/>
  <c r="CW59" i="280" s="1"/>
  <c r="CW63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64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65" i="280"/>
  <c r="CW14" i="286"/>
  <c r="CW16" i="286" s="1"/>
  <c r="CW18" i="286" s="1"/>
  <c r="CW46" i="280"/>
  <c r="CW47" i="280" s="1"/>
  <c r="CW35" i="280"/>
  <c r="CW36" i="280" s="1"/>
  <c r="DN52" i="281" l="1"/>
  <c r="DN53" i="281" s="1"/>
  <c r="CW74" i="265"/>
  <c r="CW75" i="265" s="1"/>
  <c r="CW81" i="265" s="1"/>
  <c r="CX33" i="280"/>
  <c r="CW63" i="265"/>
  <c r="CW65" i="265" s="1"/>
  <c r="CW67" i="265" s="1"/>
  <c r="CW80" i="265" s="1"/>
  <c r="CX44" i="280"/>
  <c r="CW52" i="265"/>
  <c r="CW24" i="265"/>
  <c r="DM58" i="280"/>
  <c r="DM45" i="280"/>
  <c r="DO123" i="281"/>
  <c r="DO124" i="281" s="1"/>
  <c r="DO114" i="281"/>
  <c r="DO31" i="265" s="1"/>
  <c r="CW53" i="265" l="1"/>
  <c r="DO69" i="265"/>
  <c r="DP121" i="281"/>
  <c r="CW25" i="265"/>
  <c r="CX57" i="280"/>
  <c r="CX59" i="280" s="1"/>
  <c r="CX63" i="280" s="1"/>
  <c r="CX52" i="280"/>
  <c r="CX54" i="280" s="1"/>
  <c r="CX62" i="280" s="1"/>
  <c r="CW82" i="265"/>
  <c r="CW83" i="265"/>
  <c r="DN30" i="265"/>
  <c r="DN62" i="281"/>
  <c r="DN63" i="281" s="1"/>
  <c r="CX64" i="280" l="1"/>
  <c r="CX14" i="286" s="1"/>
  <c r="CX16" i="286" s="1"/>
  <c r="CX18" i="286" s="1"/>
  <c r="DN33" i="265"/>
  <c r="DN37" i="265" s="1"/>
  <c r="DN42" i="265" s="1"/>
  <c r="DN47" i="265" s="1"/>
  <c r="DN50" i="265" s="1"/>
  <c r="DN64" i="265"/>
  <c r="DO60" i="281"/>
  <c r="DP112" i="281"/>
  <c r="DP113" i="281" s="1"/>
  <c r="CX46" i="280" l="1"/>
  <c r="CX47" i="280" s="1"/>
  <c r="CX63" i="265" s="1"/>
  <c r="CX65" i="265" s="1"/>
  <c r="CX67" i="265" s="1"/>
  <c r="CX80" i="265" s="1"/>
  <c r="CX35" i="280"/>
  <c r="CX36" i="280" s="1"/>
  <c r="CY33" i="280" s="1"/>
  <c r="CX65" i="280"/>
  <c r="CX52" i="265" s="1"/>
  <c r="DO52" i="281"/>
  <c r="DO53" i="281" s="1"/>
  <c r="DP114" i="281"/>
  <c r="DP31" i="265" s="1"/>
  <c r="DP123" i="281"/>
  <c r="DP124" i="281" s="1"/>
  <c r="DN58" i="280"/>
  <c r="DN45" i="280"/>
  <c r="CY44" i="280" l="1"/>
  <c r="CY57" i="280" s="1"/>
  <c r="CY59" i="280" s="1"/>
  <c r="CY63" i="280" s="1"/>
  <c r="CX24" i="265"/>
  <c r="CX74" i="265"/>
  <c r="CX75" i="265" s="1"/>
  <c r="CX81" i="265" s="1"/>
  <c r="CX82" i="265" s="1"/>
  <c r="DP69" i="265"/>
  <c r="DQ121" i="281"/>
  <c r="CX53" i="265"/>
  <c r="CY52" i="280"/>
  <c r="CY54" i="280" s="1"/>
  <c r="CY62" i="280" s="1"/>
  <c r="DO30" i="265"/>
  <c r="DO62" i="281"/>
  <c r="DO63" i="281" s="1"/>
  <c r="CX25" i="265"/>
  <c r="CX83" i="265" l="1"/>
  <c r="CY64" i="280"/>
  <c r="CY65" i="280" s="1"/>
  <c r="DQ112" i="281"/>
  <c r="DQ113" i="281" s="1"/>
  <c r="DO64" i="265"/>
  <c r="DP60" i="281"/>
  <c r="DO33" i="265"/>
  <c r="DO37" i="265" s="1"/>
  <c r="DO42" i="265" s="1"/>
  <c r="DO47" i="265" s="1"/>
  <c r="DO50" i="265" s="1"/>
  <c r="AL69" i="277"/>
  <c r="CY35" i="280" l="1"/>
  <c r="CY36" i="280" s="1"/>
  <c r="CZ33" i="280" s="1"/>
  <c r="CY14" i="286"/>
  <c r="CY16" i="286" s="1"/>
  <c r="CY18" i="286" s="1"/>
  <c r="CY46" i="280"/>
  <c r="CY47" i="280" s="1"/>
  <c r="CZ44" i="280" s="1"/>
  <c r="DP52" i="281"/>
  <c r="DP53" i="281" s="1"/>
  <c r="CY74" i="265"/>
  <c r="CY75" i="265" s="1"/>
  <c r="CY81" i="265" s="1"/>
  <c r="CY63" i="265"/>
  <c r="CY65" i="265" s="1"/>
  <c r="CY67" i="265" s="1"/>
  <c r="CY80" i="265" s="1"/>
  <c r="CY52" i="265"/>
  <c r="CY24" i="265"/>
  <c r="DO45" i="280"/>
  <c r="DO58" i="280"/>
  <c r="DQ123" i="281"/>
  <c r="DQ124" i="281" s="1"/>
  <c r="DQ114" i="281"/>
  <c r="DQ31" i="265" s="1"/>
  <c r="CY53" i="265" l="1"/>
  <c r="CY82" i="265"/>
  <c r="CY83" i="265"/>
  <c r="DQ69" i="265"/>
  <c r="DR121" i="281"/>
  <c r="CY25" i="265"/>
  <c r="CZ57" i="280"/>
  <c r="CZ59" i="280" s="1"/>
  <c r="CZ63" i="280" s="1"/>
  <c r="CZ52" i="280"/>
  <c r="CZ54" i="280" s="1"/>
  <c r="CZ62" i="280" s="1"/>
  <c r="DP30" i="265"/>
  <c r="DP62" i="281"/>
  <c r="DP63" i="281" s="1"/>
  <c r="CZ64" i="280" l="1"/>
  <c r="CZ14" i="286" s="1"/>
  <c r="CZ16" i="286" s="1"/>
  <c r="CZ18" i="286" s="1"/>
  <c r="DP64" i="265"/>
  <c r="AL64" i="277" s="1"/>
  <c r="DQ60" i="281"/>
  <c r="DP33" i="265"/>
  <c r="DP37" i="265" s="1"/>
  <c r="DP42" i="265" s="1"/>
  <c r="DP47" i="265" s="1"/>
  <c r="DP50" i="265" s="1"/>
  <c r="AK30" i="277"/>
  <c r="DR112" i="281"/>
  <c r="DR113" i="281" s="1"/>
  <c r="CZ46" i="280" l="1"/>
  <c r="CZ47" i="280" s="1"/>
  <c r="CZ63" i="265" s="1"/>
  <c r="CZ65" i="280"/>
  <c r="CZ52" i="265" s="1"/>
  <c r="CZ35" i="280"/>
  <c r="CZ36" i="280" s="1"/>
  <c r="DA33" i="280" s="1"/>
  <c r="DR114" i="281"/>
  <c r="DR31" i="265" s="1"/>
  <c r="DR123" i="281"/>
  <c r="DR124" i="281" s="1"/>
  <c r="CZ24" i="265"/>
  <c r="DQ52" i="281"/>
  <c r="DQ53" i="281" s="1"/>
  <c r="DP58" i="280"/>
  <c r="DP45" i="280"/>
  <c r="DA44" i="280" l="1"/>
  <c r="DA57" i="280" s="1"/>
  <c r="DA59" i="280" s="1"/>
  <c r="DA63" i="280" s="1"/>
  <c r="CZ74" i="265"/>
  <c r="CZ75" i="265" s="1"/>
  <c r="CZ81" i="265" s="1"/>
  <c r="DA52" i="280"/>
  <c r="DA54" i="280" s="1"/>
  <c r="DA62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DQ30" i="265"/>
  <c r="DQ62" i="281"/>
  <c r="DQ63" i="281" s="1"/>
  <c r="CZ53" i="265"/>
  <c r="AG51" i="277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64" i="280"/>
  <c r="DA65" i="280" l="1"/>
  <c r="DA14" i="286"/>
  <c r="DA16" i="286" s="1"/>
  <c r="DA18" i="286" s="1"/>
  <c r="DA46" i="280"/>
  <c r="DA47" i="280" s="1"/>
  <c r="DA35" i="280"/>
  <c r="DA36" i="280" s="1"/>
  <c r="DQ58" i="280"/>
  <c r="DQ45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33" i="280"/>
  <c r="DA63" i="265"/>
  <c r="DA65" i="265" s="1"/>
  <c r="DA67" i="265" s="1"/>
  <c r="DA80" i="265" s="1"/>
  <c r="DB44" i="280"/>
  <c r="DA52" i="265"/>
  <c r="DA24" i="265"/>
  <c r="DA82" i="265" l="1"/>
  <c r="DA83" i="265"/>
  <c r="DA25" i="265"/>
  <c r="DB57" i="280"/>
  <c r="DB59" i="280" s="1"/>
  <c r="DB63" i="280" s="1"/>
  <c r="DB52" i="280"/>
  <c r="DB54" i="280" s="1"/>
  <c r="DB62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B64" i="280" l="1"/>
  <c r="DB65" i="280" s="1"/>
  <c r="DS52" i="281"/>
  <c r="DS53" i="281" s="1"/>
  <c r="DR58" i="280"/>
  <c r="DR45" i="280"/>
  <c r="DT114" i="281"/>
  <c r="DT31" i="265" s="1"/>
  <c r="DT123" i="281"/>
  <c r="DT124" i="281" s="1"/>
  <c r="DB46" i="280" l="1"/>
  <c r="DB47" i="280" s="1"/>
  <c r="DB63" i="265" s="1"/>
  <c r="DB65" i="265" s="1"/>
  <c r="DB67" i="265" s="1"/>
  <c r="DB80" i="265" s="1"/>
  <c r="DB14" i="286"/>
  <c r="DB16" i="286" s="1"/>
  <c r="DB18" i="286" s="1"/>
  <c r="DB35" i="280"/>
  <c r="DB36" i="280" s="1"/>
  <c r="DB74" i="265" s="1"/>
  <c r="DB75" i="265" s="1"/>
  <c r="DB81" i="265" s="1"/>
  <c r="DB24" i="265"/>
  <c r="DB52" i="265"/>
  <c r="DT69" i="265"/>
  <c r="DU121" i="281"/>
  <c r="DS30" i="265"/>
  <c r="DS62" i="281"/>
  <c r="DS63" i="281" s="1"/>
  <c r="DC44" i="280" l="1"/>
  <c r="DC57" i="280" s="1"/>
  <c r="DC59" i="280" s="1"/>
  <c r="DC63" i="280" s="1"/>
  <c r="DC33" i="280"/>
  <c r="DC52" i="280" s="1"/>
  <c r="DC54" i="280" s="1"/>
  <c r="DC62" i="280" s="1"/>
  <c r="DS33" i="265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B83" i="265"/>
  <c r="DB82" i="265"/>
  <c r="DC64" i="280" l="1"/>
  <c r="DC14" i="286" s="1"/>
  <c r="DC16" i="286" s="1"/>
  <c r="DC18" i="286" s="1"/>
  <c r="DT52" i="281"/>
  <c r="DT53" i="281" s="1"/>
  <c r="DU123" i="281"/>
  <c r="DU124" i="281" s="1"/>
  <c r="DU114" i="281"/>
  <c r="DU31" i="265" s="1"/>
  <c r="DS58" i="280"/>
  <c r="DS45" i="280"/>
  <c r="DC65" i="280" l="1"/>
  <c r="DC52" i="265" s="1"/>
  <c r="DC46" i="280"/>
  <c r="DC47" i="280" s="1"/>
  <c r="DD44" i="280" s="1"/>
  <c r="DC35" i="280"/>
  <c r="DC36" i="280" s="1"/>
  <c r="DC74" i="265" s="1"/>
  <c r="DC75" i="265" s="1"/>
  <c r="DC81" i="265" s="1"/>
  <c r="DU69" i="265"/>
  <c r="DV121" i="281"/>
  <c r="DC63" i="265"/>
  <c r="DC65" i="265" s="1"/>
  <c r="DC67" i="265" s="1"/>
  <c r="DC80" i="265" s="1"/>
  <c r="DC24" i="265"/>
  <c r="DT30" i="265"/>
  <c r="DT62" i="281"/>
  <c r="DT63" i="281" s="1"/>
  <c r="DD33" i="280" l="1"/>
  <c r="DT64" i="265"/>
  <c r="AM64" i="277" s="1"/>
  <c r="DU60" i="281"/>
  <c r="DC25" i="265"/>
  <c r="DD57" i="280"/>
  <c r="DD59" i="280" s="1"/>
  <c r="DD63" i="280" s="1"/>
  <c r="DV112" i="281"/>
  <c r="DV113" i="281" s="1"/>
  <c r="DD52" i="280"/>
  <c r="DD54" i="280" s="1"/>
  <c r="DD62" i="280" s="1"/>
  <c r="DD64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58" i="280"/>
  <c r="DT45" i="280"/>
  <c r="DD14" i="286"/>
  <c r="DD16" i="286" s="1"/>
  <c r="DD18" i="286" s="1"/>
  <c r="DD65" i="280"/>
  <c r="DD35" i="280"/>
  <c r="DD36" i="280" s="1"/>
  <c r="DD46" i="280"/>
  <c r="DD47" i="280" s="1"/>
  <c r="DV114" i="281"/>
  <c r="DV31" i="265" s="1"/>
  <c r="DV123" i="281"/>
  <c r="DV124" i="281" s="1"/>
  <c r="DD74" i="265" l="1"/>
  <c r="DE33" i="280"/>
  <c r="DV69" i="265"/>
  <c r="DW121" i="281"/>
  <c r="DD63" i="265"/>
  <c r="DE44" i="280"/>
  <c r="DD24" i="265"/>
  <c r="DD52" i="265"/>
  <c r="DU30" i="265"/>
  <c r="DU62" i="281"/>
  <c r="DU63" i="281" s="1"/>
  <c r="DU64" i="265" l="1"/>
  <c r="DV60" i="281"/>
  <c r="DD53" i="265"/>
  <c r="AH51" i="277"/>
  <c r="DE57" i="280"/>
  <c r="DE59" i="280" s="1"/>
  <c r="DE63" i="280" s="1"/>
  <c r="DW112" i="281"/>
  <c r="DW113" i="281" s="1"/>
  <c r="DE52" i="280"/>
  <c r="DE54" i="280" s="1"/>
  <c r="DE62" i="280" s="1"/>
  <c r="DE64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58" i="280"/>
  <c r="DU45" i="280"/>
  <c r="DE65" i="280"/>
  <c r="DE14" i="286"/>
  <c r="DE16" i="286" s="1"/>
  <c r="DE18" i="286" s="1"/>
  <c r="DE46" i="280"/>
  <c r="DE47" i="280" s="1"/>
  <c r="DE35" i="280"/>
  <c r="DE36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44" i="280"/>
  <c r="DE52" i="265"/>
  <c r="DE24" i="265"/>
  <c r="DE74" i="265"/>
  <c r="DE75" i="265" s="1"/>
  <c r="DE81" i="265" s="1"/>
  <c r="DF33" i="280"/>
  <c r="DV30" i="265"/>
  <c r="DV62" i="281"/>
  <c r="DV63" i="281" s="1"/>
  <c r="DE53" i="265" l="1"/>
  <c r="DV64" i="265"/>
  <c r="DW60" i="281"/>
  <c r="DF52" i="280"/>
  <c r="DF54" i="280" s="1"/>
  <c r="DF62" i="280" s="1"/>
  <c r="DE25" i="265"/>
  <c r="DF57" i="280"/>
  <c r="DF59" i="280" s="1"/>
  <c r="DF63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58" i="280"/>
  <c r="DV45" i="280"/>
  <c r="DX114" i="281"/>
  <c r="DX31" i="265" s="1"/>
  <c r="DX123" i="281"/>
  <c r="DX124" i="281" s="1"/>
  <c r="DF64" i="280"/>
  <c r="DF14" i="286" l="1"/>
  <c r="DF16" i="286" s="1"/>
  <c r="DF18" i="286" s="1"/>
  <c r="DF65" i="280"/>
  <c r="DF46" i="280"/>
  <c r="DF47" i="280" s="1"/>
  <c r="DF35" i="280"/>
  <c r="DF36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44" i="280"/>
  <c r="DW64" i="265"/>
  <c r="DX60" i="281"/>
  <c r="DY112" i="281"/>
  <c r="DY113" i="281" s="1"/>
  <c r="DF74" i="265"/>
  <c r="DF75" i="265" s="1"/>
  <c r="DF81" i="265" s="1"/>
  <c r="DG33" i="280"/>
  <c r="DF24" i="265"/>
  <c r="DF52" i="265"/>
  <c r="AN69" i="277"/>
  <c r="DF53" i="265" l="1"/>
  <c r="DG52" i="280"/>
  <c r="DG54" i="280" s="1"/>
  <c r="DG62" i="280" s="1"/>
  <c r="DX52" i="281"/>
  <c r="DX53" i="281" s="1"/>
  <c r="DG57" i="280"/>
  <c r="DG59" i="280" s="1"/>
  <c r="DG63" i="280" s="1"/>
  <c r="DF25" i="265"/>
  <c r="DY123" i="281"/>
  <c r="DY124" i="281" s="1"/>
  <c r="DY114" i="281"/>
  <c r="DY31" i="265" s="1"/>
  <c r="DF83" i="265"/>
  <c r="DF82" i="265"/>
  <c r="DW45" i="280"/>
  <c r="DW58" i="280"/>
  <c r="DY69" i="265" l="1"/>
  <c r="DZ121" i="281"/>
  <c r="DX30" i="265"/>
  <c r="DX62" i="281"/>
  <c r="DX63" i="281" s="1"/>
  <c r="DG64" i="280"/>
  <c r="DX64" i="265" l="1"/>
  <c r="AN64" i="277" s="1"/>
  <c r="DY60" i="281"/>
  <c r="DZ112" i="281"/>
  <c r="DZ113" i="281" s="1"/>
  <c r="DG65" i="280"/>
  <c r="DG14" i="286"/>
  <c r="DG16" i="286" s="1"/>
  <c r="DG18" i="286" s="1"/>
  <c r="DG46" i="280"/>
  <c r="DG47" i="280" s="1"/>
  <c r="DG35" i="280"/>
  <c r="DG36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33" i="280"/>
  <c r="DY52" i="281"/>
  <c r="DY53" i="281" s="1"/>
  <c r="DX58" i="280"/>
  <c r="DX45" i="280"/>
  <c r="DG63" i="265"/>
  <c r="DG65" i="265" s="1"/>
  <c r="DG67" i="265" s="1"/>
  <c r="DG80" i="265" s="1"/>
  <c r="DH44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57" i="280"/>
  <c r="DH59" i="280" s="1"/>
  <c r="DH63" i="280" s="1"/>
  <c r="DY30" i="265"/>
  <c r="DY62" i="281"/>
  <c r="DY63" i="281" s="1"/>
  <c r="DG82" i="265"/>
  <c r="DG83" i="265"/>
  <c r="DH52" i="280"/>
  <c r="DH54" i="280" s="1"/>
  <c r="DH62" i="280" s="1"/>
  <c r="DH64" i="280" l="1"/>
  <c r="DH65" i="280" s="1"/>
  <c r="EA112" i="281"/>
  <c r="EA113" i="281" s="1"/>
  <c r="DY64" i="265"/>
  <c r="DZ60" i="281"/>
  <c r="DY33" i="265"/>
  <c r="DY37" i="265" s="1"/>
  <c r="DY42" i="265" s="1"/>
  <c r="DY47" i="265" s="1"/>
  <c r="DY50" i="265" s="1"/>
  <c r="DH14" i="286" l="1"/>
  <c r="DH16" i="286" s="1"/>
  <c r="DH18" i="286" s="1"/>
  <c r="DH35" i="280"/>
  <c r="DH36" i="280" s="1"/>
  <c r="DI33" i="280" s="1"/>
  <c r="DH46" i="280"/>
  <c r="DH47" i="280" s="1"/>
  <c r="DI44" i="280" s="1"/>
  <c r="DZ52" i="281"/>
  <c r="DZ53" i="281" s="1"/>
  <c r="DH63" i="265"/>
  <c r="DH24" i="265"/>
  <c r="DH52" i="265"/>
  <c r="DY58" i="280"/>
  <c r="DY45" i="280"/>
  <c r="DH74" i="265"/>
  <c r="EA123" i="281"/>
  <c r="EA124" i="281" s="1"/>
  <c r="EA69" i="265" s="1"/>
  <c r="EA114" i="281"/>
  <c r="H113" i="281"/>
  <c r="H123" i="281" s="1"/>
  <c r="AJ74" i="277" l="1"/>
  <c r="AJ75" i="277" s="1"/>
  <c r="AJ81" i="277" s="1"/>
  <c r="DH75" i="265"/>
  <c r="DH81" i="265" s="1"/>
  <c r="DH53" i="265"/>
  <c r="AI51" i="277"/>
  <c r="DI57" i="280"/>
  <c r="DI59" i="280" s="1"/>
  <c r="DI63" i="280" s="1"/>
  <c r="EA31" i="265"/>
  <c r="H114" i="281"/>
  <c r="H31" i="265" s="1"/>
  <c r="H41" i="269" s="1"/>
  <c r="K41" i="269" s="1"/>
  <c r="DI52" i="280"/>
  <c r="DI54" i="280" s="1"/>
  <c r="DI62" i="280" s="1"/>
  <c r="DH25" i="265"/>
  <c r="AI24" i="277"/>
  <c r="AI25" i="277" s="1"/>
  <c r="DH65" i="265"/>
  <c r="DH67" i="265" s="1"/>
  <c r="DH80" i="265" s="1"/>
  <c r="AJ63" i="277"/>
  <c r="AJ65" i="277" s="1"/>
  <c r="AJ67" i="277" s="1"/>
  <c r="AJ80" i="277" s="1"/>
  <c r="DZ30" i="265"/>
  <c r="DZ62" i="281"/>
  <c r="DZ63" i="281" s="1"/>
  <c r="DI64" i="280" l="1"/>
  <c r="DI14" i="286" s="1"/>
  <c r="DI16" i="286" s="1"/>
  <c r="DI18" i="286" s="1"/>
  <c r="DZ64" i="265"/>
  <c r="EA60" i="281"/>
  <c r="DZ33" i="265"/>
  <c r="DZ37" i="265" s="1"/>
  <c r="DZ42" i="265" s="1"/>
  <c r="DZ47" i="265" s="1"/>
  <c r="DZ50" i="265" s="1"/>
  <c r="DH83" i="265"/>
  <c r="DH82" i="265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DI65" i="280" l="1"/>
  <c r="DI52" i="265" s="1"/>
  <c r="DI35" i="280"/>
  <c r="DI36" i="280" s="1"/>
  <c r="DJ33" i="280" s="1"/>
  <c r="DI46" i="280"/>
  <c r="DI47" i="280" s="1"/>
  <c r="DJ44" i="280" s="1"/>
  <c r="H31" i="277"/>
  <c r="J33" i="277"/>
  <c r="EA52" i="281"/>
  <c r="EA53" i="281" s="1"/>
  <c r="DI24" i="265"/>
  <c r="DZ58" i="280"/>
  <c r="DZ45" i="280"/>
  <c r="DI63" i="265" l="1"/>
  <c r="DI65" i="265" s="1"/>
  <c r="DI67" i="265" s="1"/>
  <c r="DI80" i="265" s="1"/>
  <c r="DI74" i="265"/>
  <c r="DI75" i="265" s="1"/>
  <c r="DI81" i="265" s="1"/>
  <c r="DI83" i="265"/>
  <c r="DI25" i="265"/>
  <c r="DJ57" i="280"/>
  <c r="DJ59" i="280" s="1"/>
  <c r="DJ63" i="280" s="1"/>
  <c r="DJ52" i="280"/>
  <c r="DJ54" i="280" s="1"/>
  <c r="DJ62" i="280" s="1"/>
  <c r="J37" i="277"/>
  <c r="DI53" i="265"/>
  <c r="EA30" i="265"/>
  <c r="EA62" i="281"/>
  <c r="EA63" i="281" s="1"/>
  <c r="EA64" i="265" s="1"/>
  <c r="H53" i="281"/>
  <c r="DI82" i="265" l="1"/>
  <c r="DJ64" i="280"/>
  <c r="DJ14" i="286" s="1"/>
  <c r="DJ16" i="286" s="1"/>
  <c r="DJ18" i="286" s="1"/>
  <c r="H30" i="265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35" i="280" l="1"/>
  <c r="DJ36" i="280" s="1"/>
  <c r="DJ74" i="265" s="1"/>
  <c r="DJ75" i="265" s="1"/>
  <c r="DJ81" i="265" s="1"/>
  <c r="DJ65" i="280"/>
  <c r="DJ52" i="265" s="1"/>
  <c r="DJ46" i="280"/>
  <c r="DJ47" i="280" s="1"/>
  <c r="DJ63" i="265" s="1"/>
  <c r="DJ65" i="265" s="1"/>
  <c r="DJ67" i="265" s="1"/>
  <c r="DJ80" i="265" s="1"/>
  <c r="DJ24" i="265"/>
  <c r="DK44" i="280"/>
  <c r="J46" i="277"/>
  <c r="K33" i="277"/>
  <c r="H30" i="277"/>
  <c r="EA37" i="265"/>
  <c r="H33" i="265"/>
  <c r="H43" i="269" s="1"/>
  <c r="K43" i="269" s="1"/>
  <c r="L40" i="269"/>
  <c r="J40" i="269"/>
  <c r="DK33" i="280" l="1"/>
  <c r="DK52" i="280" s="1"/>
  <c r="DK54" i="280" s="1"/>
  <c r="DK62" i="280" s="1"/>
  <c r="EA42" i="265"/>
  <c r="H37" i="265"/>
  <c r="H47" i="269" s="1"/>
  <c r="DK57" i="280"/>
  <c r="DK59" i="280" s="1"/>
  <c r="DK63" i="280" s="1"/>
  <c r="DJ53" i="265"/>
  <c r="L43" i="269"/>
  <c r="J43" i="269"/>
  <c r="K37" i="277"/>
  <c r="H33" i="277"/>
  <c r="J49" i="277"/>
  <c r="DJ83" i="265"/>
  <c r="DJ82" i="265"/>
  <c r="DJ25" i="265"/>
  <c r="DK64" i="280" l="1"/>
  <c r="DK14" i="286" s="1"/>
  <c r="DK16" i="286" s="1"/>
  <c r="DK18" i="286" s="1"/>
  <c r="J52" i="277"/>
  <c r="K41" i="277"/>
  <c r="H37" i="277"/>
  <c r="EA47" i="265"/>
  <c r="H42" i="265"/>
  <c r="H52" i="269" s="1"/>
  <c r="K52" i="269" s="1"/>
  <c r="DK46" i="280" l="1"/>
  <c r="DK47" i="280" s="1"/>
  <c r="DK63" i="265" s="1"/>
  <c r="DK65" i="265" s="1"/>
  <c r="DK67" i="265" s="1"/>
  <c r="DK80" i="265" s="1"/>
  <c r="DK65" i="280"/>
  <c r="DK35" i="280"/>
  <c r="DK36" i="280" s="1"/>
  <c r="DK74" i="265" s="1"/>
  <c r="DK75" i="265" s="1"/>
  <c r="DK81" i="265" s="1"/>
  <c r="L52" i="269"/>
  <c r="J52" i="269"/>
  <c r="EA50" i="265"/>
  <c r="H47" i="265"/>
  <c r="H57" i="269" s="1"/>
  <c r="K57" i="269" s="1"/>
  <c r="DL44" i="280"/>
  <c r="DK52" i="265"/>
  <c r="DK24" i="265"/>
  <c r="K46" i="277"/>
  <c r="H41" i="277"/>
  <c r="DL33" i="280" l="1"/>
  <c r="DL52" i="280" s="1"/>
  <c r="DL54" i="280" s="1"/>
  <c r="DL62" i="280" s="1"/>
  <c r="L57" i="269"/>
  <c r="J57" i="269"/>
  <c r="DK25" i="265"/>
  <c r="DL57" i="280"/>
  <c r="DL59" i="280" s="1"/>
  <c r="DL63" i="280" s="1"/>
  <c r="K49" i="277"/>
  <c r="H46" i="277"/>
  <c r="DK53" i="265"/>
  <c r="DK82" i="265"/>
  <c r="DK83" i="265"/>
  <c r="EA58" i="280"/>
  <c r="EA45" i="280"/>
  <c r="H50" i="265"/>
  <c r="H60" i="269" l="1"/>
  <c r="H58" i="280"/>
  <c r="H45" i="280"/>
  <c r="H49" i="277"/>
  <c r="DL64" i="280"/>
  <c r="DL14" i="286" l="1"/>
  <c r="DL16" i="286" s="1"/>
  <c r="DL18" i="286" s="1"/>
  <c r="DL65" i="280"/>
  <c r="DL35" i="280"/>
  <c r="DL36" i="280" s="1"/>
  <c r="DL46" i="280"/>
  <c r="DL47" i="280" s="1"/>
  <c r="DL74" i="265" l="1"/>
  <c r="DM33" i="280"/>
  <c r="DL63" i="265"/>
  <c r="DM44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57" i="280"/>
  <c r="DM59" i="280" s="1"/>
  <c r="DM63" i="280" s="1"/>
  <c r="DM52" i="280"/>
  <c r="DM54" i="280" s="1"/>
  <c r="DM62" i="280" s="1"/>
  <c r="DL25" i="265"/>
  <c r="AJ24" i="277"/>
  <c r="AJ25" i="277" s="1"/>
  <c r="AK74" i="277"/>
  <c r="AK75" i="277" s="1"/>
  <c r="AK81" i="277" s="1"/>
  <c r="DL75" i="265"/>
  <c r="DL81" i="265" s="1"/>
  <c r="DM64" i="280" l="1"/>
  <c r="AK83" i="277"/>
  <c r="AK82" i="277"/>
  <c r="DM65" i="280"/>
  <c r="DM14" i="286"/>
  <c r="DM16" i="286" s="1"/>
  <c r="DM18" i="286" s="1"/>
  <c r="DM46" i="280"/>
  <c r="DM47" i="280" s="1"/>
  <c r="DM35" i="280"/>
  <c r="DM36" i="280" s="1"/>
  <c r="DL83" i="265"/>
  <c r="DL82" i="265"/>
  <c r="DM74" i="265" l="1"/>
  <c r="DM75" i="265" s="1"/>
  <c r="DM81" i="265" s="1"/>
  <c r="DN33" i="280"/>
  <c r="DM63" i="265"/>
  <c r="DM65" i="265" s="1"/>
  <c r="DM67" i="265" s="1"/>
  <c r="DM80" i="265" s="1"/>
  <c r="DN44" i="280"/>
  <c r="DM52" i="265"/>
  <c r="DM24" i="265"/>
  <c r="DM82" i="265" l="1"/>
  <c r="DM83" i="265"/>
  <c r="DM25" i="265"/>
  <c r="DN57" i="280"/>
  <c r="DN59" i="280" s="1"/>
  <c r="DN63" i="280" s="1"/>
  <c r="DN52" i="280"/>
  <c r="DN54" i="280" s="1"/>
  <c r="DN62" i="280" s="1"/>
  <c r="DM53" i="265"/>
  <c r="DN64" i="280" l="1"/>
  <c r="DN14" i="286" s="1"/>
  <c r="DN16" i="286" s="1"/>
  <c r="DN18" i="286" s="1"/>
  <c r="DN35" i="280" l="1"/>
  <c r="DN36" i="280" s="1"/>
  <c r="DN74" i="265" s="1"/>
  <c r="DN75" i="265" s="1"/>
  <c r="DN81" i="265" s="1"/>
  <c r="DN65" i="280"/>
  <c r="DN52" i="265" s="1"/>
  <c r="DN46" i="280"/>
  <c r="DN47" i="280" s="1"/>
  <c r="DN63" i="265" s="1"/>
  <c r="DN65" i="265" s="1"/>
  <c r="DN67" i="265" s="1"/>
  <c r="DN80" i="265" s="1"/>
  <c r="DN24" i="265"/>
  <c r="DO44" i="280" l="1"/>
  <c r="DO33" i="280"/>
  <c r="DO52" i="280" s="1"/>
  <c r="DO54" i="280" s="1"/>
  <c r="DO62" i="280" s="1"/>
  <c r="DN25" i="265"/>
  <c r="DN53" i="265"/>
  <c r="DO57" i="280"/>
  <c r="DO59" i="280" s="1"/>
  <c r="DO63" i="280" s="1"/>
  <c r="DN83" i="265"/>
  <c r="DN82" i="265"/>
  <c r="DO64" i="280" l="1"/>
  <c r="DO65" i="280" l="1"/>
  <c r="DO14" i="286"/>
  <c r="DO16" i="286" s="1"/>
  <c r="DO18" i="286" s="1"/>
  <c r="DO46" i="280"/>
  <c r="DO47" i="280" s="1"/>
  <c r="DO35" i="280"/>
  <c r="DO36" i="280" s="1"/>
  <c r="DO74" i="265" l="1"/>
  <c r="DO75" i="265" s="1"/>
  <c r="DO81" i="265" s="1"/>
  <c r="DP33" i="280"/>
  <c r="DO63" i="265"/>
  <c r="DO65" i="265" s="1"/>
  <c r="DO67" i="265" s="1"/>
  <c r="DO80" i="265" s="1"/>
  <c r="DP44" i="280"/>
  <c r="DO52" i="265"/>
  <c r="DO24" i="265"/>
  <c r="DO82" i="265" l="1"/>
  <c r="DO83" i="265"/>
  <c r="DO25" i="265"/>
  <c r="DP57" i="280"/>
  <c r="DP59" i="280" s="1"/>
  <c r="DP63" i="280" s="1"/>
  <c r="DP52" i="280"/>
  <c r="DP54" i="280" s="1"/>
  <c r="DP62" i="280" s="1"/>
  <c r="DO53" i="265"/>
  <c r="DP64" i="280" l="1"/>
  <c r="DP14" i="286" s="1"/>
  <c r="DP16" i="286" s="1"/>
  <c r="DP18" i="286" s="1"/>
  <c r="DP46" i="280"/>
  <c r="DP47" i="280" s="1"/>
  <c r="DP65" i="280" l="1"/>
  <c r="DP52" i="265" s="1"/>
  <c r="DP35" i="280"/>
  <c r="DP36" i="280" s="1"/>
  <c r="DP74" i="265" s="1"/>
  <c r="DP63" i="265"/>
  <c r="DQ44" i="280"/>
  <c r="DP24" i="265"/>
  <c r="DQ33" i="280" l="1"/>
  <c r="DP25" i="265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57" i="280"/>
  <c r="DQ59" i="280" s="1"/>
  <c r="DQ63" i="280" s="1"/>
  <c r="DQ52" i="280"/>
  <c r="DQ54" i="280" s="1"/>
  <c r="DQ62" i="280" s="1"/>
  <c r="AL74" i="277"/>
  <c r="AL75" i="277" s="1"/>
  <c r="AL81" i="277" s="1"/>
  <c r="DP75" i="265"/>
  <c r="DP81" i="265" s="1"/>
  <c r="DQ64" i="280" l="1"/>
  <c r="DQ65" i="280" s="1"/>
  <c r="AL83" i="277"/>
  <c r="AL82" i="277"/>
  <c r="DQ14" i="286"/>
  <c r="DQ16" i="286" s="1"/>
  <c r="DQ18" i="286" s="1"/>
  <c r="DQ35" i="280"/>
  <c r="DQ36" i="280" s="1"/>
  <c r="DP83" i="265"/>
  <c r="DP82" i="265"/>
  <c r="DQ46" i="280" l="1"/>
  <c r="DQ47" i="280" s="1"/>
  <c r="DQ63" i="265" s="1"/>
  <c r="DQ65" i="265" s="1"/>
  <c r="DQ67" i="265" s="1"/>
  <c r="DQ80" i="265" s="1"/>
  <c r="DQ74" i="265"/>
  <c r="DQ75" i="265" s="1"/>
  <c r="DQ81" i="265" s="1"/>
  <c r="DR33" i="280"/>
  <c r="DR44" i="280"/>
  <c r="DQ52" i="265"/>
  <c r="DQ24" i="265"/>
  <c r="DQ82" i="265" l="1"/>
  <c r="DQ83" i="265"/>
  <c r="DQ25" i="265"/>
  <c r="DR57" i="280"/>
  <c r="DR59" i="280" s="1"/>
  <c r="DR63" i="280" s="1"/>
  <c r="DR52" i="280"/>
  <c r="DR54" i="280" s="1"/>
  <c r="DR62" i="280" s="1"/>
  <c r="DQ53" i="265"/>
  <c r="DR64" i="280" l="1"/>
  <c r="DR14" i="286" s="1"/>
  <c r="DR16" i="286" s="1"/>
  <c r="DR18" i="286" s="1"/>
  <c r="DR35" i="280"/>
  <c r="DR36" i="280" s="1"/>
  <c r="DR65" i="280" l="1"/>
  <c r="DR52" i="265" s="1"/>
  <c r="DR46" i="280"/>
  <c r="DR47" i="280" s="1"/>
  <c r="DR63" i="265" s="1"/>
  <c r="DR65" i="265" s="1"/>
  <c r="DR67" i="265" s="1"/>
  <c r="DR80" i="265" s="1"/>
  <c r="DR74" i="265"/>
  <c r="DR75" i="265" s="1"/>
  <c r="DR81" i="265" s="1"/>
  <c r="DS33" i="280"/>
  <c r="DR24" i="265"/>
  <c r="DS44" i="280" l="1"/>
  <c r="DS57" i="280" s="1"/>
  <c r="DS59" i="280" s="1"/>
  <c r="DS63" i="280" s="1"/>
  <c r="DR25" i="265"/>
  <c r="DR53" i="265"/>
  <c r="DS52" i="280"/>
  <c r="DS54" i="280" s="1"/>
  <c r="DS62" i="280" s="1"/>
  <c r="DR83" i="265"/>
  <c r="DR82" i="265"/>
  <c r="DS64" i="280" l="1"/>
  <c r="DS65" i="280" l="1"/>
  <c r="DS14" i="286"/>
  <c r="DS16" i="286" s="1"/>
  <c r="DS18" i="286" s="1"/>
  <c r="DS46" i="280"/>
  <c r="DS47" i="280" s="1"/>
  <c r="DS35" i="280"/>
  <c r="DS36" i="280" s="1"/>
  <c r="DS74" i="265" l="1"/>
  <c r="DS75" i="265" s="1"/>
  <c r="DS81" i="265" s="1"/>
  <c r="DT33" i="280"/>
  <c r="DS63" i="265"/>
  <c r="DS65" i="265" s="1"/>
  <c r="DS67" i="265" s="1"/>
  <c r="DS80" i="265" s="1"/>
  <c r="DT44" i="280"/>
  <c r="DS52" i="265"/>
  <c r="DS24" i="265"/>
  <c r="DS82" i="265" l="1"/>
  <c r="DS83" i="265"/>
  <c r="DS25" i="265"/>
  <c r="DT57" i="280"/>
  <c r="DT59" i="280" s="1"/>
  <c r="DT63" i="280" s="1"/>
  <c r="DT52" i="280"/>
  <c r="DT54" i="280" s="1"/>
  <c r="DT62" i="280" s="1"/>
  <c r="DS53" i="265"/>
  <c r="DT64" i="280" l="1"/>
  <c r="DT14" i="286" s="1"/>
  <c r="DT16" i="286" s="1"/>
  <c r="DT18" i="286" s="1"/>
  <c r="DT35" i="280"/>
  <c r="DT36" i="280" s="1"/>
  <c r="DT46" i="280" l="1"/>
  <c r="DT47" i="280" s="1"/>
  <c r="DU44" i="280" s="1"/>
  <c r="DT65" i="280"/>
  <c r="DT52" i="265" s="1"/>
  <c r="DT74" i="265"/>
  <c r="DU33" i="280"/>
  <c r="DT63" i="265"/>
  <c r="DT24" i="265"/>
  <c r="DT25" i="265" l="1"/>
  <c r="AL24" i="277"/>
  <c r="AL25" i="277" s="1"/>
  <c r="DT65" i="265"/>
  <c r="DT67" i="265" s="1"/>
  <c r="DT80" i="265" s="1"/>
  <c r="AM63" i="277"/>
  <c r="AM65" i="277" s="1"/>
  <c r="AM67" i="277" s="1"/>
  <c r="AM80" i="277" s="1"/>
  <c r="DT53" i="265"/>
  <c r="AL51" i="277"/>
  <c r="AL52" i="277" s="1"/>
  <c r="DU57" i="280"/>
  <c r="DU59" i="280" s="1"/>
  <c r="DU63" i="280" s="1"/>
  <c r="DU52" i="280"/>
  <c r="DU54" i="280" s="1"/>
  <c r="DU62" i="280" s="1"/>
  <c r="DU64" i="280" s="1"/>
  <c r="AM74" i="277"/>
  <c r="AM75" i="277" s="1"/>
  <c r="AM81" i="277" s="1"/>
  <c r="DT75" i="265"/>
  <c r="DT81" i="265" s="1"/>
  <c r="AM83" i="277" l="1"/>
  <c r="AM82" i="277"/>
  <c r="DU65" i="280"/>
  <c r="DU14" i="286"/>
  <c r="DU16" i="286" s="1"/>
  <c r="DU18" i="286" s="1"/>
  <c r="DU46" i="280"/>
  <c r="DU47" i="280" s="1"/>
  <c r="DU35" i="280"/>
  <c r="DU36" i="280" s="1"/>
  <c r="DT83" i="265"/>
  <c r="DT82" i="265"/>
  <c r="DU74" i="265" l="1"/>
  <c r="DU75" i="265" s="1"/>
  <c r="DU81" i="265" s="1"/>
  <c r="DV33" i="280"/>
  <c r="DU63" i="265"/>
  <c r="DU65" i="265" s="1"/>
  <c r="DU67" i="265" s="1"/>
  <c r="DU80" i="265" s="1"/>
  <c r="DV44" i="280"/>
  <c r="DU52" i="265"/>
  <c r="DU24" i="265"/>
  <c r="DU82" i="265" l="1"/>
  <c r="DU83" i="265"/>
  <c r="DU25" i="265"/>
  <c r="DV57" i="280"/>
  <c r="DV59" i="280" s="1"/>
  <c r="DV63" i="280" s="1"/>
  <c r="DV52" i="280"/>
  <c r="DV54" i="280" s="1"/>
  <c r="DV62" i="280" s="1"/>
  <c r="DU53" i="265"/>
  <c r="DV64" i="280" l="1"/>
  <c r="DV14" i="286" s="1"/>
  <c r="DV16" i="286" s="1"/>
  <c r="DV18" i="286" s="1"/>
  <c r="DV35" i="280" l="1"/>
  <c r="DV36" i="280" s="1"/>
  <c r="DV74" i="265" s="1"/>
  <c r="DV75" i="265" s="1"/>
  <c r="DV81" i="265" s="1"/>
  <c r="DV65" i="280"/>
  <c r="DV52" i="265" s="1"/>
  <c r="DV46" i="280"/>
  <c r="DV47" i="280" s="1"/>
  <c r="DV63" i="265" s="1"/>
  <c r="DV65" i="265" s="1"/>
  <c r="DV67" i="265" s="1"/>
  <c r="DV80" i="265" s="1"/>
  <c r="DW33" i="280"/>
  <c r="DV24" i="265" l="1"/>
  <c r="DW44" i="280"/>
  <c r="DV25" i="265"/>
  <c r="DV53" i="265"/>
  <c r="DW52" i="280"/>
  <c r="DW54" i="280" s="1"/>
  <c r="DW62" i="280" s="1"/>
  <c r="DW57" i="280"/>
  <c r="DW59" i="280" s="1"/>
  <c r="DW63" i="280" s="1"/>
  <c r="DV83" i="265"/>
  <c r="DV82" i="265"/>
  <c r="DW64" i="280" l="1"/>
  <c r="DW65" i="280" l="1"/>
  <c r="DW14" i="286"/>
  <c r="DW16" i="286" s="1"/>
  <c r="DW18" i="286" s="1"/>
  <c r="DW46" i="280"/>
  <c r="DW47" i="280" s="1"/>
  <c r="DW35" i="280"/>
  <c r="DW36" i="280" s="1"/>
  <c r="DW74" i="265" l="1"/>
  <c r="DW75" i="265" s="1"/>
  <c r="DW81" i="265" s="1"/>
  <c r="DX33" i="280"/>
  <c r="DW63" i="265"/>
  <c r="DW65" i="265" s="1"/>
  <c r="DW67" i="265" s="1"/>
  <c r="DW80" i="265" s="1"/>
  <c r="DX44" i="280"/>
  <c r="DW52" i="265"/>
  <c r="DW24" i="265"/>
  <c r="DW82" i="265" l="1"/>
  <c r="DW83" i="265"/>
  <c r="DW25" i="265"/>
  <c r="DX57" i="280"/>
  <c r="DX59" i="280" s="1"/>
  <c r="DX63" i="280" s="1"/>
  <c r="DX52" i="280"/>
  <c r="DX54" i="280" s="1"/>
  <c r="DX62" i="280" s="1"/>
  <c r="DW53" i="265"/>
  <c r="DX64" i="280" l="1"/>
  <c r="DX14" i="286" s="1"/>
  <c r="DX16" i="286" s="1"/>
  <c r="DX18" i="286" s="1"/>
  <c r="DX46" i="280" l="1"/>
  <c r="DX47" i="280" s="1"/>
  <c r="DX65" i="280"/>
  <c r="DX24" i="265" s="1"/>
  <c r="DX35" i="280"/>
  <c r="DX36" i="280" s="1"/>
  <c r="DX74" i="265" s="1"/>
  <c r="DY33" i="280"/>
  <c r="DX63" i="265"/>
  <c r="DY44" i="280"/>
  <c r="DX52" i="265"/>
  <c r="DX25" i="265" l="1"/>
  <c r="AM24" i="277"/>
  <c r="AM25" i="277" s="1"/>
  <c r="DX65" i="265"/>
  <c r="DX67" i="265" s="1"/>
  <c r="DX80" i="265" s="1"/>
  <c r="AN63" i="277"/>
  <c r="AN65" i="277" s="1"/>
  <c r="AN67" i="277" s="1"/>
  <c r="AN80" i="277" s="1"/>
  <c r="DX53" i="265"/>
  <c r="AM51" i="277"/>
  <c r="AM52" i="277" s="1"/>
  <c r="DY57" i="280"/>
  <c r="DY59" i="280" s="1"/>
  <c r="DY63" i="280" s="1"/>
  <c r="DY52" i="280"/>
  <c r="DY54" i="280" s="1"/>
  <c r="DY62" i="280" s="1"/>
  <c r="AN74" i="277"/>
  <c r="AN75" i="277" s="1"/>
  <c r="AN81" i="277" s="1"/>
  <c r="DX75" i="265"/>
  <c r="DX81" i="265" s="1"/>
  <c r="DY64" i="280" l="1"/>
  <c r="DY65" i="280" s="1"/>
  <c r="AN83" i="277"/>
  <c r="AN82" i="277"/>
  <c r="DY14" i="286"/>
  <c r="DY16" i="286" s="1"/>
  <c r="DY18" i="286" s="1"/>
  <c r="DY46" i="280"/>
  <c r="DY47" i="280" s="1"/>
  <c r="DY35" i="280"/>
  <c r="DY36" i="280" s="1"/>
  <c r="DX83" i="265"/>
  <c r="DX82" i="265"/>
  <c r="DY74" i="265" l="1"/>
  <c r="DY75" i="265" s="1"/>
  <c r="DY81" i="265" s="1"/>
  <c r="DZ33" i="280"/>
  <c r="DY63" i="265"/>
  <c r="DY65" i="265" s="1"/>
  <c r="DY67" i="265" s="1"/>
  <c r="DY80" i="265" s="1"/>
  <c r="DZ44" i="280"/>
  <c r="DY52" i="265"/>
  <c r="DY24" i="265"/>
  <c r="DY82" i="265" l="1"/>
  <c r="DY83" i="265"/>
  <c r="DY25" i="265"/>
  <c r="DZ57" i="280"/>
  <c r="DZ59" i="280" s="1"/>
  <c r="DZ63" i="280" s="1"/>
  <c r="DZ52" i="280"/>
  <c r="DZ54" i="280" s="1"/>
  <c r="DZ62" i="280" s="1"/>
  <c r="DY53" i="265"/>
  <c r="DZ64" i="280" l="1"/>
  <c r="DZ14" i="286" s="1"/>
  <c r="DZ16" i="286" s="1"/>
  <c r="DZ18" i="286" s="1"/>
  <c r="DZ35" i="280" l="1"/>
  <c r="DZ36" i="280" s="1"/>
  <c r="EA33" i="280" s="1"/>
  <c r="DZ65" i="280"/>
  <c r="DZ46" i="280"/>
  <c r="DZ47" i="280" s="1"/>
  <c r="DZ63" i="265" s="1"/>
  <c r="DZ65" i="265" s="1"/>
  <c r="DZ67" i="265" s="1"/>
  <c r="DZ80" i="265" s="1"/>
  <c r="DZ74" i="265"/>
  <c r="DZ75" i="265" s="1"/>
  <c r="DZ81" i="265" s="1"/>
  <c r="DZ24" i="265"/>
  <c r="DZ52" i="265"/>
  <c r="EA44" i="280" l="1"/>
  <c r="DZ25" i="265"/>
  <c r="DZ53" i="265"/>
  <c r="EA52" i="280"/>
  <c r="EA54" i="280" s="1"/>
  <c r="EA62" i="280" s="1"/>
  <c r="EA57" i="280"/>
  <c r="EA59" i="280" s="1"/>
  <c r="EA63" i="280" s="1"/>
  <c r="DZ83" i="265"/>
  <c r="DZ82" i="265"/>
  <c r="EA64" i="280" l="1"/>
  <c r="EA14" i="286" l="1"/>
  <c r="EA16" i="286" s="1"/>
  <c r="EA65" i="280"/>
  <c r="EA46" i="280"/>
  <c r="EA47" i="280" s="1"/>
  <c r="EA63" i="265" s="1"/>
  <c r="EA65" i="265" s="1"/>
  <c r="EA67" i="265" s="1"/>
  <c r="EA80" i="265" s="1"/>
  <c r="EA35" i="280"/>
  <c r="EA36" i="280" s="1"/>
  <c r="EA74" i="265" s="1"/>
  <c r="H64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65" i="280"/>
  <c r="H14" i="286"/>
  <c r="H46" i="280"/>
  <c r="H35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75" l="1"/>
  <c r="F3" i="264"/>
  <c r="F3" i="277"/>
  <c r="F3" i="265"/>
  <c r="F3" i="286"/>
  <c r="F3" i="280"/>
  <c r="F3" i="282"/>
  <c r="F3" i="281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<sst xmlns="http://schemas.openxmlformats.org/spreadsheetml/2006/main" count="422" uniqueCount="253">
  <si>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</si>
  <si>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</si>
  <si>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</si>
  <si>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</si>
  <si>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</si>
  <si>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</si>
  <si>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</si>
  <si>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</si>
  <si>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</si>
  <si>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</si>
  <si>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</si>
  <si>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</si>
  <si>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</si>
  <si>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</si>
  <si>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</si>
  <si>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</si>
  <si>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</si>
  <si>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</si>
  <si>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</si>
  <si>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</si>
  <si>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</si>
  <si>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</si>
  <si>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</si>
  <si>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</si>
  <si>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</si>
  <si>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</si>
  <si>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</si>
  <si>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</si>
  <si>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</si>
  <si>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</si>
  <si>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</si>
  <si>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</si>
  <si>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</si>
  <si>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</si>
  <si>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</si>
  <si>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</si>
  <si>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</si>
  <si>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</si>
  <si>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</si>
  <si>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</si>
  <si>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</si>
  <si>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</si>
  <si>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</si>
  <si>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</si>
  <si>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</si>
  <si>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</si>
  <si>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</si>
  <si>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</si>
  <si>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</si>
  <si>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</si>
  <si>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</si>
  <si>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</si>
  <si>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</si>
  <si>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</si>
  <si>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</si>
  <si>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</si>
  <si>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</si>
  <si>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</si>
  <si>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</si>
  <si>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</si>
  <si>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</si>
  <si>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</si>
  <si>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</si>
  <si>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</si>
  <si>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</si>
  <si>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</si>
  <si>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</si>
  <si>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</si>
  <si>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</si>
  <si>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</si>
  <si>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</si>
  <si>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</si>
  <si>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</si>
  <si>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</si>
  <si>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</si>
  <si>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</si>
  <si>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</si>
  <si>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</si>
  <si>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</si>
  <si>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</si>
  <si>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</si>
  <si>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</si>
  <si>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</si>
  <si>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</si>
  <si>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</si>
  <si>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</si>
  <si>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</si>
  <si>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</si>
  <si>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</si>
  <si>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</si>
  <si>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</si>
  <si>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</si>
  <si>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</si>
  <si>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</si>
  <si>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</si>
  <si>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</si>
  <si>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</si>
  <si>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</si>
  <si>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</si>
  <si>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</si>
  <si>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</si>
  <si>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</si>
  <si>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</si>
  <si>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</si>
  <si>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</si>
  <si>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</si>
  <si>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</si>
  <si>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</si>
  <si>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</si>
  <si>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</si>
  <si>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</si>
  <si>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</si>
  <si>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</si>
  <si>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</si>
  <si>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</si>
  <si>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</si>
  <si>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</si>
  <si>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</si>
  <si>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</si>
  <si>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</si>
  <si>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</si>
  <si>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</si>
  <si>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</si>
  <si>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</si>
  <si>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</si>
  <si>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</si>
  <si>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</si>
  <si>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</si>
  <si>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[Senior debt interest]</t>
  </si>
  <si>
    <t>[Refi facility interest]</t>
  </si>
  <si>
    <t>[RCF interest expense]</t>
  </si>
  <si>
    <t>[Corporate income tax expense]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</si>
  <si>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</si>
  <si>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</si>
  <si>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</si>
  <si>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</si>
  <si>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</si>
  <si>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</si>
  <si>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[Senior debt balance]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</si>
  <si>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</si>
  <si>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</si>
  <si>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</si>
  <si>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</si>
  <si>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</si>
  <si>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</si>
  <si>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</si>
  <si>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</si>
  <si>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</si>
  <si>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</si>
  <si>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</si>
  <si>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</si>
  <si>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</si>
  <si>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</si>
  <si>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</si>
  <si>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</si>
  <si>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</si>
  <si>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</si>
  <si>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</si>
  <si>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</si>
  <si>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</si>
  <si>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</si>
  <si>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</si>
  <si>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</si>
  <si>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</si>
  <si>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</si>
  <si>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</si>
  <si>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</si>
  <si>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</si>
  <si>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</si>
  <si>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</si>
  <si>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</si>
  <si>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</si>
  <si>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</si>
  <si>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</si>
  <si>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</si>
  <si>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</si>
  <si>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</si>
  <si>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</si>
  <si>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</si>
  <si>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</si>
  <si>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</si>
  <si>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</si>
  <si>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</si>
  <si>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</si>
  <si>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</si>
  <si>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</si>
  <si>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</si>
  <si>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</si>
  <si>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</si>
  <si>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</si>
  <si>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</si>
  <si>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</si>
  <si>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</si>
  <si>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</si>
  <si>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</si>
  <si>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</si>
  <si>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</si>
  <si>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</si>
  <si>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</si>
  <si>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</si>
  <si>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</si>
  <si>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</si>
  <si>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</si>
  <si>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</si>
  <si>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</si>
  <si>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</si>
  <si>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</si>
  <si>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</si>
  <si>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</si>
  <si>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</si>
  <si>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</si>
  <si>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</si>
  <si>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</si>
  <si>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</si>
  <si>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</si>
  <si>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</si>
  <si>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</si>
  <si>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</si>
  <si>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</si>
  <si>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</si>
  <si>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</si>
  <si>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</si>
  <si>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</si>
  <si>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</si>
  <si>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</si>
  <si>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</si>
  <si>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</si>
  <si>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Share capital - initial balance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</si>
  <si>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</si>
  <si>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</si>
  <si>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</si>
  <si>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</si>
  <si>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</si>
  <si>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</si>
  <si>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</si>
  <si>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</si>
  <si>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</si>
  <si>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</si>
  <si>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</si>
  <si>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</si>
  <si>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</si>
  <si>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</si>
  <si>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</si>
  <si>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</si>
  <si>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</si>
  <si>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</si>
  <si>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</si>
  <si>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</si>
  <si>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</si>
  <si>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</si>
  <si>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</si>
  <si>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</si>
  <si>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Cash flow available for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</si>
</sst>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82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98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77"/>
  <sheetViews>
    <sheetView showGridLines="0" defaultGridColor="0" colorId="22" zoomScale="110" zoomScaleNormal="110" workbookViewId="0">
      <pane xSplit="10" ySplit="9" topLeftCell="K37" activePane="bottomRight" state="frozen"/>
      <selection activeCell="E33" sqref="E33"/>
      <selection pane="topRight" activeCell="E33" sqref="E33"/>
      <selection pane="bottomLeft" activeCell="E33" sqref="E33"/>
      <selection pane="bottomRight" activeCell="E60" sqref="E60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146</v>
      </c>
      <c r="M3" s="184" t="s">
        <v>147</v>
      </c>
      <c r="N3" s="183"/>
      <c r="O3" s="184" t="s">
        <v>148</v>
      </c>
      <c r="P3" s="184" t="s">
        <v>149</v>
      </c>
      <c r="Q3" s="184" t="s">
        <v>150</v>
      </c>
      <c r="R3" s="184" t="s">
        <v>151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COUNTIF(I10:I55,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164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173</v>
      </c>
      <c r="F24" s="516">
        <f xml:space="preserve"> IF( INDEX(J24:S24, $I$4) = "", INDEX(J24:R24, $I$6), INDEX(J24:S24, $I$4))</f>
        <v>0.33</v>
      </c>
      <c r="G24" s="515" t="s">
        <v>174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175</v>
      </c>
      <c r="F25" s="516">
        <f xml:space="preserve"> IF( INDEX(J25:S25, $I$4) = "", INDEX(J25:R25, $I$6), INDEX(J25:S25, $I$4))</f>
        <v>0.36</v>
      </c>
      <c r="G25" s="515" t="s">
        <v>174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176</v>
      </c>
      <c r="F26" s="516">
        <f xml:space="preserve"> IF( INDEX(J26:S26, $I$4) = "", INDEX(J26:R26, $I$6), INDEX(J26:S26, $I$4))</f>
        <v>0.15499999999999992</v>
      </c>
      <c r="G26" s="515" t="s">
        <v>174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177</v>
      </c>
      <c r="F27" s="516">
        <f xml:space="preserve"> IF( INDEX(J27:S27, $I$4) = "", INDEX(J27:R27, $I$6), INDEX(J27:S27, $I$4))</f>
        <v>0.155</v>
      </c>
      <c r="G27" s="515" t="s">
        <v>174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184</v>
      </c>
      <c r="F29" s="516">
        <f xml:space="preserve"> IF( INDEX(J29:S29, $I$4) = "", INDEX(J29:R29, $I$6), INDEX(J29:S29, $I$4))</f>
        <v>5.0000000000000001E-3</v>
      </c>
      <c r="G29" s="515" t="s">
        <v>172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178</v>
      </c>
      <c r="F30" s="283">
        <f xml:space="preserve"> IF( INDEX(J30:S30, $I$4) = "", INDEX(J30:R30, $I$6), INDEX(J30:S30, $I$4))</f>
        <v>250</v>
      </c>
      <c r="G30" s="115" t="s">
        <v>168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179</v>
      </c>
      <c r="F31" s="522">
        <f xml:space="preserve"> IF( INDEX(J31:S31, $I$4) = "", INDEX(J31:R31, $I$6), INDEX(J31:S31, $I$4))</f>
        <v>0.97</v>
      </c>
      <c r="G31" s="521" t="s">
        <v>165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170</v>
      </c>
      <c r="F33" s="532">
        <f xml:space="preserve"> IF( INDEX(J33:S33, $I$4) = "", INDEX(J33:R33, $I$6), INDEX(J33:S33, $I$4))</f>
        <v>6.5000000000000002E-2</v>
      </c>
      <c r="G33" s="531" t="s">
        <v>171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5" spans="1:19" x14ac:dyDescent="0.35">
      <c r="A35" s="1" t="s">
        <v>205</v>
      </c>
    </row>
    <row r="36" spans="1:19" s="490" customFormat="1" x14ac:dyDescent="0.35">
      <c r="A36" s="112"/>
      <c r="B36" s="112"/>
      <c r="C36" s="113"/>
      <c r="D36" s="114"/>
      <c r="E36" s="115" t="s">
        <v>206</v>
      </c>
      <c r="F36" s="283">
        <f xml:space="preserve"> IF( INDEX(J36:S36, $I$4) = "", INDEX(J36:R36, $I$6), INDEX(J36:S36, $I$4))</f>
        <v>1500</v>
      </c>
      <c r="G36" s="115" t="str">
        <f xml:space="preserve"> SMU</f>
        <v>$ 000s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1500</v>
      </c>
      <c r="L36" s="259">
        <v>1500</v>
      </c>
      <c r="M36" s="259">
        <v>1500</v>
      </c>
      <c r="N36" s="285"/>
      <c r="O36" s="286"/>
      <c r="P36" s="286"/>
      <c r="Q36" s="286"/>
      <c r="R36" s="286"/>
      <c r="S36" s="285"/>
    </row>
    <row r="38" spans="1:19" x14ac:dyDescent="0.35">
      <c r="A38" s="1" t="s">
        <v>218</v>
      </c>
    </row>
    <row r="39" spans="1:19" x14ac:dyDescent="0.35">
      <c r="E39" s="7" t="s">
        <v>244</v>
      </c>
      <c r="F39" s="283">
        <f xml:space="preserve"> IF( INDEX(J39:S39, $I$4) = "", INDEX(J39:R39, $I$6), INDEX(J39:S39, $I$4))</f>
        <v>25</v>
      </c>
      <c r="G39" s="115" t="s">
        <v>29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25</v>
      </c>
      <c r="L39" s="259">
        <v>25</v>
      </c>
      <c r="M39" s="259">
        <v>25</v>
      </c>
      <c r="N39" s="285"/>
      <c r="O39" s="286"/>
      <c r="P39" s="286"/>
      <c r="Q39" s="286"/>
      <c r="R39" s="286"/>
      <c r="S39" s="285"/>
    </row>
    <row r="41" spans="1:19" x14ac:dyDescent="0.35">
      <c r="A41" s="1" t="s">
        <v>200</v>
      </c>
    </row>
    <row r="42" spans="1:19" s="490" customFormat="1" x14ac:dyDescent="0.35">
      <c r="A42" s="112"/>
      <c r="B42" s="112"/>
      <c r="C42" s="113"/>
      <c r="D42" s="114"/>
      <c r="E42" s="53" t="s">
        <v>201</v>
      </c>
      <c r="F42" s="283">
        <f xml:space="preserve"> IF( INDEX(J42:S42, $I$4) = "", INDEX(J42:R42, $I$6), INDEX(J42:S42, $I$4))</f>
        <v>60</v>
      </c>
      <c r="G42" s="115" t="s">
        <v>188</v>
      </c>
      <c r="H42" s="115"/>
      <c r="I42" s="362" t="str" cm="1">
        <f t="array" ref="I42" xml:space="preserve"> IF( INDEX(J42:S42, I$5) = "", IF( INDEX(J42:S42, I$6) = F42, "vw", "tu"), IF(INDEX(J42:S42, I$5) = F42, "vw", "tu"))</f>
        <v>vw</v>
      </c>
      <c r="J42" s="284"/>
      <c r="K42" s="259">
        <v>60</v>
      </c>
      <c r="L42" s="259">
        <v>60</v>
      </c>
      <c r="M42" s="259">
        <v>60</v>
      </c>
      <c r="N42" s="285"/>
      <c r="O42" s="286"/>
      <c r="P42" s="286"/>
      <c r="Q42" s="286"/>
      <c r="R42" s="286"/>
      <c r="S42" s="285"/>
    </row>
    <row r="43" spans="1:19" s="490" customFormat="1" x14ac:dyDescent="0.35">
      <c r="A43" s="112"/>
      <c r="B43" s="112"/>
      <c r="C43" s="113"/>
      <c r="D43" s="114"/>
      <c r="E43" s="53" t="s">
        <v>217</v>
      </c>
      <c r="F43" s="283">
        <f xml:space="preserve"> IF( INDEX(J43:S43, $I$4) = "", INDEX(J43:R43, $I$6), INDEX(J43:S43, $I$4))</f>
        <v>30</v>
      </c>
      <c r="G43" s="115" t="s">
        <v>188</v>
      </c>
      <c r="H43" s="115"/>
      <c r="I43" s="362" t="str" cm="1">
        <f t="array" ref="I43" xml:space="preserve"> IF( INDEX(J43:S43, I$5) = "", IF( INDEX(J43:S43, I$6) = F43, "vw", "tu"), IF(INDEX(J43:S43, I$5) = F43, "vw", "tu"))</f>
        <v>vw</v>
      </c>
      <c r="J43" s="284"/>
      <c r="K43" s="259">
        <v>30</v>
      </c>
      <c r="L43" s="259">
        <v>30</v>
      </c>
      <c r="M43" s="259">
        <v>30</v>
      </c>
      <c r="N43" s="285"/>
      <c r="O43" s="286"/>
      <c r="P43" s="286"/>
      <c r="Q43" s="286"/>
      <c r="R43" s="286"/>
      <c r="S43" s="285"/>
    </row>
    <row r="44" spans="1:19" x14ac:dyDescent="0.35">
      <c r="A44" s="140"/>
      <c r="B44" s="140"/>
      <c r="C44" s="141"/>
      <c r="D44" s="142"/>
      <c r="E44" s="142"/>
      <c r="F44" s="241"/>
      <c r="G44" s="142"/>
      <c r="H44" s="242"/>
      <c r="I44" s="364"/>
      <c r="J44" s="230"/>
      <c r="K44" s="241"/>
      <c r="L44" s="241"/>
      <c r="M44" s="241"/>
      <c r="N44" s="144"/>
      <c r="O44" s="243"/>
      <c r="P44" s="243"/>
      <c r="Q44" s="243"/>
      <c r="R44" s="243"/>
      <c r="S44" s="144"/>
    </row>
    <row r="45" spans="1:19" x14ac:dyDescent="0.35">
      <c r="A45" s="140" t="s">
        <v>162</v>
      </c>
      <c r="B45" s="140"/>
      <c r="C45" s="141"/>
      <c r="D45" s="142"/>
      <c r="E45" s="142"/>
      <c r="F45" s="241"/>
      <c r="G45" s="142"/>
      <c r="H45" s="242"/>
      <c r="I45" s="364"/>
      <c r="J45" s="230"/>
      <c r="K45" s="241"/>
      <c r="L45" s="241"/>
      <c r="M45" s="241"/>
      <c r="N45" s="144"/>
      <c r="O45" s="243"/>
      <c r="P45" s="243"/>
      <c r="Q45" s="243"/>
      <c r="R45" s="243"/>
      <c r="S45" s="144"/>
    </row>
    <row r="46" spans="1:19" s="490" customFormat="1" x14ac:dyDescent="0.35">
      <c r="A46" s="112"/>
      <c r="B46" s="112"/>
      <c r="C46" s="113"/>
      <c r="D46" s="114"/>
      <c r="E46" s="115" t="s">
        <v>154</v>
      </c>
      <c r="F46" s="283">
        <f t="shared" ref="F46:F51" si="1" xml:space="preserve"> IF( INDEX(J46:S46, $I$4) = "", INDEX(J46:R46, $I$6), INDEX(J46:S46, $I$4))</f>
        <v>0</v>
      </c>
      <c r="G46" s="115" t="str">
        <f t="shared" ref="G46:G51" si="2" xml:space="preserve"> SMU</f>
        <v>$ 000s</v>
      </c>
      <c r="H46" s="115"/>
      <c r="I46" s="362" t="str" cm="1">
        <f t="array" ref="I46" xml:space="preserve"> IF( INDEX(J46:S46, I$5) = "", IF( INDEX(J46:S46, I$6) = F46, "vw", "tu"), IF(INDEX(J46:S46, I$5) = F46, "vw", "tu"))</f>
        <v>vw</v>
      </c>
      <c r="J46" s="284"/>
      <c r="K46" s="259">
        <v>0</v>
      </c>
      <c r="L46" s="259">
        <v>0</v>
      </c>
      <c r="M46" s="259">
        <v>0</v>
      </c>
      <c r="N46" s="285"/>
      <c r="O46" s="286"/>
      <c r="P46" s="286"/>
      <c r="Q46" s="286"/>
      <c r="R46" s="286"/>
      <c r="S46" s="285"/>
    </row>
    <row r="47" spans="1:19" s="490" customFormat="1" x14ac:dyDescent="0.35">
      <c r="A47" s="112"/>
      <c r="B47" s="112"/>
      <c r="C47" s="113"/>
      <c r="D47" s="114"/>
      <c r="E47" s="115" t="s">
        <v>158</v>
      </c>
      <c r="F47" s="283">
        <f t="shared" si="1"/>
        <v>0</v>
      </c>
      <c r="G47" s="115" t="str">
        <f t="shared" si="2"/>
        <v>$ 000s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0</v>
      </c>
      <c r="L47" s="259">
        <v>0</v>
      </c>
      <c r="M47" s="259">
        <v>0</v>
      </c>
      <c r="N47" s="285"/>
      <c r="O47" s="286"/>
      <c r="P47" s="286"/>
      <c r="Q47" s="286"/>
      <c r="R47" s="286"/>
      <c r="S47" s="285"/>
    </row>
    <row r="48" spans="1:19" s="490" customFormat="1" x14ac:dyDescent="0.35">
      <c r="A48" s="112"/>
      <c r="B48" s="112"/>
      <c r="C48" s="113"/>
      <c r="D48" s="114"/>
      <c r="E48" s="115" t="s">
        <v>189</v>
      </c>
      <c r="F48" s="283">
        <f t="shared" si="1"/>
        <v>0</v>
      </c>
      <c r="G48" s="115" t="str">
        <f t="shared" si="2"/>
        <v>$ 000s</v>
      </c>
      <c r="H48" s="115"/>
      <c r="I48" s="362" t="str" cm="1">
        <f t="array" ref="I48" xml:space="preserve"> IF( INDEX(J48:S48, I$5) = "", IF( INDEX(J48:S48, I$6) = F48, "vw", "tu"), IF(INDEX(J48:S48, I$5) = F48, "vw", "tu"))</f>
        <v>vw</v>
      </c>
      <c r="J48" s="284"/>
      <c r="K48" s="259">
        <v>0</v>
      </c>
      <c r="L48" s="259">
        <v>0</v>
      </c>
      <c r="M48" s="259">
        <v>0</v>
      </c>
      <c r="N48" s="285"/>
      <c r="O48" s="286"/>
      <c r="P48" s="286"/>
      <c r="Q48" s="286"/>
      <c r="R48" s="286"/>
      <c r="S48" s="285"/>
    </row>
    <row r="49" spans="1:19" s="490" customFormat="1" x14ac:dyDescent="0.35">
      <c r="A49" s="112"/>
      <c r="B49" s="112"/>
      <c r="C49" s="113"/>
      <c r="D49" s="114"/>
      <c r="E49" s="115" t="s">
        <v>215</v>
      </c>
      <c r="F49" s="283">
        <f t="shared" si="1"/>
        <v>0</v>
      </c>
      <c r="G49" s="115" t="str">
        <f t="shared" si="2"/>
        <v>$ 000s</v>
      </c>
      <c r="H49" s="115"/>
      <c r="I49" s="362" t="str" cm="1">
        <f t="array" ref="I49" xml:space="preserve"> IF( INDEX(J49:S49, I$5) = "", IF( INDEX(J49:S49, I$6) = F49, "vw", "tu"), IF(INDEX(J49:S49, I$5) = F49, "vw", "tu"))</f>
        <v>vw</v>
      </c>
      <c r="J49" s="284"/>
      <c r="K49" s="259">
        <v>0</v>
      </c>
      <c r="L49" s="259">
        <v>0</v>
      </c>
      <c r="M49" s="259">
        <v>0</v>
      </c>
      <c r="N49" s="285"/>
      <c r="O49" s="286"/>
      <c r="P49" s="286"/>
      <c r="Q49" s="286"/>
      <c r="R49" s="286"/>
      <c r="S49" s="285"/>
    </row>
    <row r="50" spans="1:19" s="490" customFormat="1" x14ac:dyDescent="0.35">
      <c r="A50" s="112"/>
      <c r="B50" s="112"/>
      <c r="C50" s="113"/>
      <c r="D50" s="114"/>
      <c r="E50" s="115" t="s">
        <v>220</v>
      </c>
      <c r="F50" s="283">
        <f t="shared" si="1"/>
        <v>100000</v>
      </c>
      <c r="G50" s="115" t="str">
        <f t="shared" si="2"/>
        <v>$ 000s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100000</v>
      </c>
      <c r="L50" s="259">
        <v>100000</v>
      </c>
      <c r="M50" s="259">
        <v>100000</v>
      </c>
      <c r="N50" s="285"/>
      <c r="O50" s="286"/>
      <c r="P50" s="286"/>
      <c r="Q50" s="286"/>
      <c r="R50" s="286"/>
      <c r="S50" s="285"/>
    </row>
    <row r="51" spans="1:19" s="490" customFormat="1" x14ac:dyDescent="0.35">
      <c r="A51" s="112"/>
      <c r="B51" s="112"/>
      <c r="C51" s="113"/>
      <c r="D51" s="114"/>
      <c r="E51" s="115" t="s">
        <v>227</v>
      </c>
      <c r="F51" s="283">
        <f t="shared" si="1"/>
        <v>100000</v>
      </c>
      <c r="G51" s="115" t="str">
        <f t="shared" si="2"/>
        <v>$ 000s</v>
      </c>
      <c r="H51" s="115"/>
      <c r="I51" s="362" t="str" cm="1">
        <f t="array" ref="I51" xml:space="preserve"> IF( INDEX(J51:S51, I$5) = "", IF( INDEX(J51:S51, I$6) = F51, "vw", "tu"), IF(INDEX(J51:S51, I$5) = F51, "vw", "tu"))</f>
        <v>vw</v>
      </c>
      <c r="J51" s="284"/>
      <c r="K51" s="259">
        <v>100000</v>
      </c>
      <c r="L51" s="259">
        <v>100000</v>
      </c>
      <c r="M51" s="259">
        <v>100000</v>
      </c>
      <c r="N51" s="285"/>
      <c r="O51" s="286"/>
      <c r="P51" s="286"/>
      <c r="Q51" s="286"/>
      <c r="R51" s="286"/>
      <c r="S51" s="285"/>
    </row>
    <row r="53" spans="1:19" x14ac:dyDescent="0.35">
      <c r="I53" s="362"/>
    </row>
    <row r="55" spans="1:19" x14ac:dyDescent="0.35">
      <c r="A55" s="292" t="s">
        <v>92</v>
      </c>
      <c r="B55" s="292"/>
      <c r="C55" s="293"/>
      <c r="D55" s="129"/>
      <c r="E55" s="129"/>
      <c r="F55" s="129"/>
      <c r="G55" s="129"/>
      <c r="H55" s="129"/>
      <c r="I55" s="365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spans="1:19" x14ac:dyDescent="0.35">
      <c r="A56" s="44"/>
      <c r="B56" s="44"/>
      <c r="C56" s="45"/>
      <c r="D56" s="50"/>
      <c r="E56" s="47"/>
      <c r="F56" s="51"/>
      <c r="G56" s="47"/>
      <c r="H56" s="47"/>
      <c r="J56" s="130"/>
      <c r="K56" s="47"/>
      <c r="L56" s="47"/>
      <c r="M56" s="47"/>
      <c r="N56" s="130"/>
      <c r="O56" s="47"/>
      <c r="P56" s="47"/>
      <c r="Q56" s="47"/>
      <c r="R56" s="47"/>
      <c r="S56" s="130"/>
    </row>
    <row r="57" spans="1:19" x14ac:dyDescent="0.35">
      <c r="A57" s="44"/>
      <c r="B57" s="44"/>
      <c r="C57" s="45"/>
      <c r="D57" s="50"/>
      <c r="E57" s="52" t="s">
        <v>40</v>
      </c>
      <c r="F57" s="426">
        <v>1E-3</v>
      </c>
      <c r="G57" s="52" t="s">
        <v>41</v>
      </c>
      <c r="H57" s="47"/>
      <c r="J57" s="130"/>
      <c r="K57" s="47"/>
      <c r="L57" s="47"/>
      <c r="M57" s="47"/>
      <c r="N57" s="130"/>
      <c r="O57" s="47"/>
      <c r="P57" s="47"/>
      <c r="Q57" s="47"/>
      <c r="R57" s="47"/>
      <c r="S57" s="130"/>
    </row>
    <row r="58" spans="1:19" x14ac:dyDescent="0.35">
      <c r="A58" s="44"/>
      <c r="B58" s="44"/>
      <c r="C58" s="45"/>
      <c r="D58" s="50"/>
      <c r="E58" s="52" t="s">
        <v>73</v>
      </c>
      <c r="F58" s="426">
        <v>1E-3</v>
      </c>
      <c r="G58" s="52" t="s">
        <v>41</v>
      </c>
      <c r="H58" s="47"/>
      <c r="J58" s="130"/>
      <c r="K58" s="47"/>
      <c r="L58" s="47"/>
      <c r="M58" s="47"/>
      <c r="N58" s="130"/>
      <c r="O58" s="47"/>
      <c r="P58" s="47"/>
      <c r="Q58" s="47"/>
      <c r="R58" s="47"/>
      <c r="S58" s="130"/>
    </row>
    <row r="59" spans="1:19" x14ac:dyDescent="0.35">
      <c r="A59" s="22"/>
      <c r="B59" s="22"/>
      <c r="C59" s="19"/>
      <c r="D59" s="20"/>
      <c r="E59" s="20" t="s">
        <v>43</v>
      </c>
      <c r="F59" s="133">
        <v>12</v>
      </c>
      <c r="G59" s="20" t="s">
        <v>10</v>
      </c>
      <c r="H59" s="20"/>
      <c r="J59" s="129"/>
      <c r="K59" s="20"/>
      <c r="L59" s="20"/>
      <c r="M59" s="20"/>
      <c r="N59" s="129"/>
      <c r="O59" s="20"/>
      <c r="P59" s="20"/>
      <c r="Q59" s="20"/>
      <c r="R59" s="20"/>
      <c r="S59" s="129"/>
    </row>
    <row r="60" spans="1:19" x14ac:dyDescent="0.35">
      <c r="A60" s="112"/>
      <c r="B60" s="112"/>
      <c r="C60" s="113"/>
      <c r="D60" s="114"/>
      <c r="E60" s="576" t="s">
        <v>105</v>
      </c>
      <c r="F60" s="427">
        <v>4</v>
      </c>
      <c r="G60" s="53" t="s">
        <v>87</v>
      </c>
      <c r="H60" s="53"/>
      <c r="J60" s="127"/>
      <c r="K60" s="53"/>
      <c r="L60" s="53"/>
      <c r="M60" s="53"/>
      <c r="N60" s="127"/>
      <c r="O60" s="53"/>
      <c r="P60" s="53"/>
      <c r="Q60" s="53"/>
      <c r="R60" s="53"/>
      <c r="S60" s="127"/>
    </row>
    <row r="61" spans="1:19" x14ac:dyDescent="0.35">
      <c r="E61" s="7" t="s">
        <v>90</v>
      </c>
      <c r="F61" s="429" t="s">
        <v>108</v>
      </c>
      <c r="G61" s="7" t="s">
        <v>91</v>
      </c>
      <c r="I61" s="366"/>
    </row>
    <row r="62" spans="1:19" x14ac:dyDescent="0.35">
      <c r="E62" s="117" t="s">
        <v>109</v>
      </c>
      <c r="F62" s="428">
        <v>100</v>
      </c>
      <c r="G62" s="117" t="s">
        <v>109</v>
      </c>
      <c r="H62" s="117"/>
    </row>
    <row r="63" spans="1:19" s="542" customFormat="1" x14ac:dyDescent="0.35">
      <c r="A63" s="539"/>
      <c r="B63" s="539"/>
      <c r="C63" s="540"/>
      <c r="D63" s="541"/>
      <c r="E63" s="117" t="s">
        <v>181</v>
      </c>
      <c r="F63" s="428">
        <v>1000000</v>
      </c>
      <c r="G63" s="117" t="s">
        <v>180</v>
      </c>
      <c r="H63" s="117"/>
      <c r="I63" s="362"/>
      <c r="J63" s="543"/>
      <c r="K63" s="7"/>
      <c r="L63" s="7"/>
      <c r="M63" s="7"/>
      <c r="N63" s="544"/>
      <c r="O63" s="7"/>
      <c r="P63" s="7"/>
      <c r="Q63" s="7"/>
      <c r="R63" s="7"/>
      <c r="S63" s="124"/>
    </row>
    <row r="64" spans="1:19" x14ac:dyDescent="0.35">
      <c r="E64" s="117" t="s">
        <v>152</v>
      </c>
      <c r="F64" s="573">
        <v>1000</v>
      </c>
      <c r="G64" s="117" t="s">
        <v>107</v>
      </c>
      <c r="H64" s="117"/>
    </row>
    <row r="65" spans="1:19" x14ac:dyDescent="0.35">
      <c r="E65" s="115" t="s">
        <v>239</v>
      </c>
      <c r="F65" s="572">
        <v>-9.9999999999999995E-8</v>
      </c>
      <c r="G65" s="115" t="s">
        <v>108</v>
      </c>
    </row>
    <row r="66" spans="1:19" x14ac:dyDescent="0.35">
      <c r="E66" s="115"/>
      <c r="F66" s="571"/>
      <c r="G66" s="115"/>
    </row>
    <row r="67" spans="1:19" x14ac:dyDescent="0.35">
      <c r="B67" s="1" t="s">
        <v>27</v>
      </c>
    </row>
    <row r="68" spans="1:19" x14ac:dyDescent="0.35">
      <c r="A68" s="8"/>
      <c r="B68" s="8"/>
      <c r="C68" s="13"/>
      <c r="D68" s="34"/>
      <c r="E68" s="6" t="s">
        <v>30</v>
      </c>
      <c r="F68" s="172" t="s">
        <v>31</v>
      </c>
      <c r="G68" s="6" t="s">
        <v>26</v>
      </c>
      <c r="H68" s="6"/>
      <c r="J68" s="128"/>
      <c r="K68" s="33"/>
      <c r="L68" s="33"/>
      <c r="M68" s="33"/>
      <c r="N68" s="128"/>
      <c r="O68" s="33"/>
      <c r="P68" s="33"/>
      <c r="Q68" s="33"/>
      <c r="R68" s="33"/>
      <c r="S68" s="128"/>
    </row>
    <row r="69" spans="1:19" x14ac:dyDescent="0.35">
      <c r="A69" s="8"/>
      <c r="B69" s="8"/>
      <c r="C69" s="13"/>
      <c r="D69" s="34"/>
      <c r="E69" s="6" t="s">
        <v>46</v>
      </c>
      <c r="F69" s="172" t="s">
        <v>47</v>
      </c>
      <c r="G69" s="6" t="s">
        <v>26</v>
      </c>
      <c r="H69" s="6"/>
      <c r="J69" s="128"/>
      <c r="K69" s="33"/>
      <c r="L69" s="33"/>
      <c r="M69" s="33"/>
      <c r="N69" s="128"/>
      <c r="O69" s="33"/>
      <c r="P69" s="33"/>
      <c r="Q69" s="33"/>
      <c r="R69" s="33"/>
      <c r="S69" s="128"/>
    </row>
    <row r="70" spans="1:19" x14ac:dyDescent="0.35">
      <c r="A70" s="8"/>
      <c r="B70" s="8"/>
      <c r="C70" s="13"/>
      <c r="D70" s="34"/>
      <c r="E70" s="6" t="s">
        <v>48</v>
      </c>
      <c r="F70" s="172" t="s">
        <v>48</v>
      </c>
      <c r="G70" s="6" t="s">
        <v>26</v>
      </c>
      <c r="H70" s="6"/>
      <c r="I70" s="366"/>
      <c r="J70" s="128"/>
      <c r="K70" s="33"/>
      <c r="L70" s="33"/>
      <c r="M70" s="33"/>
      <c r="N70" s="128"/>
      <c r="O70" s="33"/>
      <c r="P70" s="33"/>
      <c r="Q70" s="33"/>
      <c r="R70" s="33"/>
      <c r="S70" s="128"/>
    </row>
    <row r="71" spans="1:19" x14ac:dyDescent="0.35">
      <c r="A71" s="8"/>
      <c r="B71" s="8"/>
      <c r="C71" s="13"/>
      <c r="D71" s="34"/>
      <c r="E71" s="6" t="s">
        <v>49</v>
      </c>
      <c r="F71" s="172" t="s">
        <v>49</v>
      </c>
      <c r="G71" s="6" t="s">
        <v>26</v>
      </c>
      <c r="H71" s="6"/>
      <c r="I71" s="366"/>
      <c r="J71" s="128"/>
      <c r="K71" s="33"/>
      <c r="L71" s="33"/>
      <c r="M71" s="33"/>
      <c r="N71" s="128"/>
      <c r="O71" s="33"/>
      <c r="P71" s="33"/>
      <c r="Q71" s="33"/>
      <c r="R71" s="33"/>
      <c r="S71" s="128"/>
    </row>
    <row r="72" spans="1:19" x14ac:dyDescent="0.35">
      <c r="A72" s="8"/>
      <c r="B72" s="8"/>
      <c r="C72" s="13"/>
      <c r="D72" s="34"/>
      <c r="E72" s="6"/>
      <c r="F72" s="26"/>
      <c r="G72" s="6"/>
      <c r="H72" s="6"/>
      <c r="I72" s="366"/>
      <c r="J72" s="128"/>
      <c r="K72" s="33"/>
      <c r="L72" s="33"/>
      <c r="M72" s="33"/>
      <c r="N72" s="128"/>
      <c r="O72" s="33"/>
      <c r="P72" s="33"/>
      <c r="Q72" s="33"/>
      <c r="R72" s="33"/>
      <c r="S72" s="128"/>
    </row>
    <row r="73" spans="1:19" x14ac:dyDescent="0.35">
      <c r="A73" s="112"/>
      <c r="B73" s="112"/>
      <c r="C73" s="113"/>
      <c r="D73" s="114"/>
      <c r="E73" s="115" t="s">
        <v>114</v>
      </c>
      <c r="F73" s="283">
        <f xml:space="preserve"> IF( INDEX(J73:S73, $I$4) = "", INDEX(J73:R73, $I$6), INDEX(J73:S73, $I$4))</f>
        <v>0</v>
      </c>
      <c r="G73" s="115" t="s">
        <v>115</v>
      </c>
      <c r="H73" s="115"/>
      <c r="I73" s="362" t="str" cm="1">
        <f t="array" ref="I73" xml:space="preserve"> IF( INDEX(J73:S73, I$5) = "", IF( INDEX(J73:S73, I$6) = F73, "vw", "tu"), IF(INDEX(J73:S73, I$5) = F73, "vw", "tu"))</f>
        <v>vw</v>
      </c>
      <c r="J73" s="284"/>
      <c r="K73" s="259"/>
      <c r="L73" s="259"/>
      <c r="M73" s="259"/>
      <c r="N73" s="285"/>
      <c r="O73" s="286"/>
      <c r="P73" s="286"/>
      <c r="Q73" s="286"/>
      <c r="R73" s="286"/>
      <c r="S73" s="285"/>
    </row>
    <row r="74" spans="1:19" x14ac:dyDescent="0.35">
      <c r="A74" s="8"/>
      <c r="B74" s="8"/>
      <c r="C74" s="13"/>
      <c r="D74" s="34"/>
      <c r="E74" s="6"/>
      <c r="F74" s="26"/>
      <c r="G74" s="6"/>
      <c r="H74" s="6"/>
      <c r="I74" s="362"/>
      <c r="J74" s="128"/>
      <c r="K74" s="33"/>
      <c r="L74" s="33"/>
      <c r="M74" s="33"/>
      <c r="N74" s="128"/>
      <c r="O74" s="33"/>
      <c r="P74" s="33"/>
      <c r="Q74" s="33"/>
      <c r="R74" s="33"/>
      <c r="S74" s="128"/>
    </row>
    <row r="75" spans="1:19" x14ac:dyDescent="0.35">
      <c r="I75" s="362"/>
    </row>
    <row r="76" spans="1:19" x14ac:dyDescent="0.35">
      <c r="A76" s="1" t="s">
        <v>63</v>
      </c>
      <c r="I76" s="362"/>
    </row>
    <row r="77" spans="1:19" x14ac:dyDescent="0.35">
      <c r="I77" s="362"/>
    </row>
  </sheetData>
  <phoneticPr fontId="4" type="noConversion"/>
  <conditionalFormatting sqref="P13:R13 O18:R18 O15:R15 O60:R60 O62:R62 O64:R64 O20:R38 O44:R53 O40:R42">
    <cfRule type="cellIs" dxfId="97" priority="435" operator="equal">
      <formula>""</formula>
    </cfRule>
  </conditionalFormatting>
  <conditionalFormatting sqref="O16:R16">
    <cfRule type="cellIs" dxfId="96" priority="432" operator="equal">
      <formula>""</formula>
    </cfRule>
  </conditionalFormatting>
  <conditionalFormatting sqref="O14:R14">
    <cfRule type="cellIs" dxfId="95" priority="430" operator="equal">
      <formula>""</formula>
    </cfRule>
  </conditionalFormatting>
  <conditionalFormatting sqref="O62:R62">
    <cfRule type="cellIs" dxfId="94" priority="280" operator="equal">
      <formula>""</formula>
    </cfRule>
  </conditionalFormatting>
  <conditionalFormatting sqref="O64:R64">
    <cfRule type="cellIs" dxfId="93" priority="276" operator="equal">
      <formula>""</formula>
    </cfRule>
  </conditionalFormatting>
  <conditionalFormatting sqref="I64:I67">
    <cfRule type="cellIs" dxfId="92" priority="233" operator="equal">
      <formula>1</formula>
    </cfRule>
  </conditionalFormatting>
  <conditionalFormatting sqref="I64">
    <cfRule type="cellIs" dxfId="91" priority="232" operator="equal">
      <formula>1</formula>
    </cfRule>
  </conditionalFormatting>
  <conditionalFormatting sqref="I65:I66">
    <cfRule type="cellIs" dxfId="90" priority="231" operator="equal">
      <formula>1</formula>
    </cfRule>
  </conditionalFormatting>
  <conditionalFormatting sqref="I67">
    <cfRule type="cellIs" dxfId="89" priority="230" operator="equal">
      <formula>1</formula>
    </cfRule>
  </conditionalFormatting>
  <conditionalFormatting sqref="I74:I77 I20:I21 I13:I16 I49:I53">
    <cfRule type="cellIs" dxfId="88" priority="229" operator="equal">
      <formula>"tu"</formula>
    </cfRule>
  </conditionalFormatting>
  <conditionalFormatting sqref="I73">
    <cfRule type="cellIs" dxfId="87" priority="144" operator="equal">
      <formula>"tu"</formula>
    </cfRule>
  </conditionalFormatting>
  <conditionalFormatting sqref="I18">
    <cfRule type="cellIs" dxfId="86" priority="138" operator="equal">
      <formula>"tu"</formula>
    </cfRule>
  </conditionalFormatting>
  <conditionalFormatting sqref="I16">
    <cfRule type="cellIs" dxfId="85" priority="115" operator="equal">
      <formula>"tu"</formula>
    </cfRule>
  </conditionalFormatting>
  <conditionalFormatting sqref="I47:I48">
    <cfRule type="cellIs" dxfId="84" priority="92" operator="equal">
      <formula>"tu"</formula>
    </cfRule>
  </conditionalFormatting>
  <conditionalFormatting sqref="I46">
    <cfRule type="cellIs" dxfId="83" priority="97" operator="equal">
      <formula>"tu"</formula>
    </cfRule>
  </conditionalFormatting>
  <conditionalFormatting sqref="I63">
    <cfRule type="cellIs" dxfId="82" priority="47" operator="equal">
      <formula>"tu"</formula>
    </cfRule>
  </conditionalFormatting>
  <conditionalFormatting sqref="I29">
    <cfRule type="cellIs" dxfId="81" priority="87" operator="equal">
      <formula>"tu"</formula>
    </cfRule>
  </conditionalFormatting>
  <conditionalFormatting sqref="I24">
    <cfRule type="cellIs" dxfId="80" priority="82" operator="equal">
      <formula>"tu"</formula>
    </cfRule>
  </conditionalFormatting>
  <conditionalFormatting sqref="I25">
    <cfRule type="cellIs" dxfId="79" priority="77" operator="equal">
      <formula>"tu"</formula>
    </cfRule>
  </conditionalFormatting>
  <conditionalFormatting sqref="I26">
    <cfRule type="cellIs" dxfId="78" priority="72" operator="equal">
      <formula>"tu"</formula>
    </cfRule>
  </conditionalFormatting>
  <conditionalFormatting sqref="I27">
    <cfRule type="cellIs" dxfId="77" priority="67" operator="equal">
      <formula>"tu"</formula>
    </cfRule>
  </conditionalFormatting>
  <conditionalFormatting sqref="I30">
    <cfRule type="cellIs" dxfId="76" priority="62" operator="equal">
      <formula>"tu"</formula>
    </cfRule>
  </conditionalFormatting>
  <conditionalFormatting sqref="I31">
    <cfRule type="cellIs" dxfId="75" priority="57" operator="equal">
      <formula>"tu"</formula>
    </cfRule>
  </conditionalFormatting>
  <conditionalFormatting sqref="I33">
    <cfRule type="cellIs" dxfId="74" priority="52" operator="equal">
      <formula>"tu"</formula>
    </cfRule>
  </conditionalFormatting>
  <conditionalFormatting sqref="I48">
    <cfRule type="cellIs" dxfId="73" priority="35" operator="equal">
      <formula>"tu"</formula>
    </cfRule>
  </conditionalFormatting>
  <conditionalFormatting sqref="I42">
    <cfRule type="cellIs" dxfId="72" priority="40" operator="equal">
      <formula>"tu"</formula>
    </cfRule>
  </conditionalFormatting>
  <conditionalFormatting sqref="I36">
    <cfRule type="cellIs" dxfId="71" priority="30" operator="equal">
      <formula>"tu"</formula>
    </cfRule>
  </conditionalFormatting>
  <conditionalFormatting sqref="I43">
    <cfRule type="cellIs" dxfId="70" priority="22" operator="equal">
      <formula>"tu"</formula>
    </cfRule>
  </conditionalFormatting>
  <conditionalFormatting sqref="I51">
    <cfRule type="cellIs" dxfId="69" priority="12" operator="equal">
      <formula>"tu"</formula>
    </cfRule>
  </conditionalFormatting>
  <conditionalFormatting sqref="I50">
    <cfRule type="cellIs" dxfId="68" priority="17" operator="equal">
      <formula>"tu"</formula>
    </cfRule>
  </conditionalFormatting>
  <conditionalFormatting sqref="O43:R43">
    <cfRule type="cellIs" dxfId="67" priority="3" operator="equal">
      <formula>""</formula>
    </cfRule>
  </conditionalFormatting>
  <conditionalFormatting sqref="O39:R39">
    <cfRule type="cellIs" dxfId="66" priority="2" operator="equal">
      <formula>""</formula>
    </cfRule>
  </conditionalFormatting>
  <conditionalFormatting sqref="I39">
    <cfRule type="cellIs" dxfId="65" priority="1" operator="equal">
      <formula>"tu"</formula>
    </cfRule>
  </conditionalFormatting>
  <dataValidations count="1">
    <dataValidation allowBlank="1" showInputMessage="1" showErrorMessage="1" sqref="E24:H27 E29:H31 E65:G66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43"/>
  <sheetViews>
    <sheetView showGridLines="0" defaultGridColor="0" colorId="22" zoomScaleNormal="100" workbookViewId="0">
      <pane xSplit="9" ySplit="5" topLeftCell="L63" activePane="bottomRight" state="frozen"/>
      <selection pane="topRight" activeCell="J1" sqref="J1"/>
      <selection pane="bottomLeft" activeCell="A6" sqref="A6"/>
      <selection pane="bottomRight" activeCell="E91" sqref="E9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142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InpC!E$59</f>
        <v>Months in year</v>
      </c>
      <c r="F36" s="99">
        <f xml:space="preserve"> InpC!F$59</f>
        <v>12</v>
      </c>
      <c r="G36" s="99" t="str">
        <f xml:space="preserve"> InpC!G$59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144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InpC!E$59</f>
        <v>Months in year</v>
      </c>
      <c r="F46" s="99">
        <f xml:space="preserve"> InpC!F$59</f>
        <v>12</v>
      </c>
      <c r="G46" s="99" t="str">
        <f xml:space="preserve"> InpC!G$59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145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InpC!E$68</f>
        <v>Pre-forecast period</v>
      </c>
      <c r="F62" s="158" t="str">
        <f xml:space="preserve"> InpC!F$68</f>
        <v>Pre-fcst</v>
      </c>
      <c r="G62" s="158" t="str">
        <f xml:space="preserve"> InpC!G$68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InpC!E$69</f>
        <v>Financial Close</v>
      </c>
      <c r="F63" s="38" t="str">
        <f xml:space="preserve"> InpC!F$69</f>
        <v>Fin Close</v>
      </c>
      <c r="G63" s="38" t="str">
        <f xml:space="preserve"> InpC!G$69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InpC!E$70</f>
        <v>Operations</v>
      </c>
      <c r="F64" s="38" t="str">
        <f xml:space="preserve"> InpC!F$70</f>
        <v>Operations</v>
      </c>
      <c r="G64" s="38" t="str">
        <f xml:space="preserve"> InpC!G$70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InpC!E$71</f>
        <v>Post ops</v>
      </c>
      <c r="F65" s="38" t="str">
        <f xml:space="preserve"> InpC!F$71</f>
        <v>Post ops</v>
      </c>
      <c r="G65" s="38" t="str">
        <f xml:space="preserve"> InpC!G$71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InpC!E$59</f>
        <v>Months in year</v>
      </c>
      <c r="F86" s="43">
        <f xml:space="preserve"> InpC!F$59</f>
        <v>12</v>
      </c>
      <c r="G86" s="43" t="str">
        <f xml:space="preserve"> InpC!G$59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242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InpC!E$39</f>
        <v>Useful life of asset</v>
      </c>
      <c r="F101" s="509">
        <f xml:space="preserve"> InpC!F$39</f>
        <v>25</v>
      </c>
      <c r="G101" s="509" t="str">
        <f xml:space="preserve"> InpC!G$39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InpC!E$59</f>
        <v>Months in year</v>
      </c>
      <c r="F103" s="43">
        <f xml:space="preserve"> InpC!F$59</f>
        <v>12</v>
      </c>
      <c r="G103" s="43" t="str">
        <f xml:space="preserve"> InpC!G$59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243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242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2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x14ac:dyDescent="0.35">
      <c r="A116" s="209"/>
      <c r="B116" s="209"/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x14ac:dyDescent="0.35">
      <c r="A117" s="209" t="s">
        <v>141</v>
      </c>
      <c r="B117" s="209"/>
      <c r="C117" s="210"/>
      <c r="D117" s="211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8"/>
      <c r="CA117" s="208"/>
      <c r="CB117" s="208"/>
      <c r="CC117" s="208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208"/>
      <c r="CO117" s="208"/>
      <c r="CP117" s="208"/>
      <c r="CQ117" s="208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208"/>
      <c r="DC117" s="208"/>
      <c r="DD117" s="208"/>
      <c r="DE117" s="208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208"/>
      <c r="DQ117" s="208"/>
      <c r="DR117" s="208"/>
      <c r="DS117" s="208"/>
      <c r="DT117" s="208"/>
      <c r="DU117" s="208"/>
      <c r="DV117" s="208"/>
      <c r="DW117" s="208"/>
      <c r="DX117" s="208"/>
      <c r="DY117" s="208"/>
      <c r="DZ117" s="208"/>
      <c r="EA117" s="208"/>
    </row>
    <row r="118" spans="1:131" outlineLevel="1" x14ac:dyDescent="0.35">
      <c r="A118" s="209"/>
      <c r="B118" s="209"/>
      <c r="C118" s="210"/>
      <c r="D118" s="211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8"/>
      <c r="CC118" s="208"/>
      <c r="CD118" s="208"/>
      <c r="CE118" s="208"/>
      <c r="CF118" s="208"/>
      <c r="CG118" s="208"/>
      <c r="CH118" s="208"/>
      <c r="CI118" s="208"/>
      <c r="CJ118" s="208"/>
      <c r="CK118" s="208"/>
      <c r="CL118" s="208"/>
      <c r="CM118" s="208"/>
      <c r="CN118" s="208"/>
      <c r="CO118" s="208"/>
      <c r="CP118" s="208"/>
      <c r="CQ118" s="208"/>
      <c r="CR118" s="208"/>
      <c r="CS118" s="208"/>
      <c r="CT118" s="208"/>
      <c r="CU118" s="208"/>
      <c r="CV118" s="208"/>
      <c r="CW118" s="208"/>
      <c r="CX118" s="208"/>
      <c r="CY118" s="208"/>
      <c r="CZ118" s="208"/>
      <c r="DA118" s="208"/>
      <c r="DB118" s="208"/>
      <c r="DC118" s="208"/>
      <c r="DD118" s="208"/>
      <c r="DE118" s="208"/>
      <c r="DF118" s="208"/>
      <c r="DG118" s="208"/>
      <c r="DH118" s="208"/>
      <c r="DI118" s="208"/>
      <c r="DJ118" s="208"/>
      <c r="DK118" s="208"/>
      <c r="DL118" s="208"/>
      <c r="DM118" s="208"/>
      <c r="DN118" s="208"/>
      <c r="DO118" s="208"/>
      <c r="DP118" s="208"/>
      <c r="DQ118" s="208"/>
      <c r="DR118" s="208"/>
      <c r="DS118" s="208"/>
      <c r="DT118" s="208"/>
      <c r="DU118" s="208"/>
      <c r="DV118" s="208"/>
      <c r="DW118" s="208"/>
      <c r="DX118" s="208"/>
      <c r="DY118" s="208"/>
      <c r="DZ118" s="208"/>
      <c r="EA118" s="208"/>
    </row>
    <row r="119" spans="1:131" outlineLevel="1" x14ac:dyDescent="0.35">
      <c r="A119" s="209"/>
      <c r="B119" s="209" t="s">
        <v>143</v>
      </c>
      <c r="C119" s="210"/>
      <c r="D119" s="211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8"/>
      <c r="BN119" s="208"/>
      <c r="BO119" s="208"/>
      <c r="BP119" s="208"/>
      <c r="BQ119" s="208"/>
      <c r="BR119" s="208"/>
      <c r="BS119" s="208"/>
      <c r="BT119" s="208"/>
      <c r="BU119" s="208"/>
      <c r="BV119" s="208"/>
      <c r="BW119" s="208"/>
      <c r="BX119" s="208"/>
      <c r="BY119" s="208"/>
      <c r="BZ119" s="208"/>
      <c r="CA119" s="208"/>
      <c r="CB119" s="208"/>
      <c r="CC119" s="208"/>
      <c r="CD119" s="208"/>
      <c r="CE119" s="208"/>
      <c r="CF119" s="208"/>
      <c r="CG119" s="208"/>
      <c r="CH119" s="208"/>
      <c r="CI119" s="208"/>
      <c r="CJ119" s="208"/>
      <c r="CK119" s="208"/>
      <c r="CL119" s="208"/>
      <c r="CM119" s="208"/>
      <c r="CN119" s="208"/>
      <c r="CO119" s="208"/>
      <c r="CP119" s="208"/>
      <c r="CQ119" s="208"/>
      <c r="CR119" s="208"/>
      <c r="CS119" s="208"/>
      <c r="CT119" s="208"/>
      <c r="CU119" s="208"/>
      <c r="CV119" s="208"/>
      <c r="CW119" s="208"/>
      <c r="CX119" s="208"/>
      <c r="CY119" s="208"/>
      <c r="CZ119" s="208"/>
      <c r="DA119" s="208"/>
      <c r="DB119" s="208"/>
      <c r="DC119" s="208"/>
      <c r="DD119" s="208"/>
      <c r="DE119" s="208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  <c r="DP119" s="208"/>
      <c r="DQ119" s="208"/>
      <c r="DR119" s="208"/>
      <c r="DS119" s="208"/>
      <c r="DT119" s="208"/>
      <c r="DU119" s="208"/>
      <c r="DV119" s="208"/>
      <c r="DW119" s="208"/>
      <c r="DX119" s="208"/>
      <c r="DY119" s="208"/>
      <c r="DZ119" s="208"/>
      <c r="EA119" s="208"/>
    </row>
    <row r="120" spans="1:131" outlineLevel="2" x14ac:dyDescent="0.35">
      <c r="A120" s="209"/>
      <c r="B120" s="209"/>
      <c r="C120" s="210"/>
      <c r="D120" s="211"/>
      <c r="E120" s="258" t="str">
        <f t="shared" ref="E120:AJ120" si="122" xml:space="preserve"> E$97</f>
        <v>Operating period flag</v>
      </c>
      <c r="F120" s="258">
        <f t="shared" si="122"/>
        <v>0</v>
      </c>
      <c r="G120" s="258" t="str">
        <f t="shared" si="122"/>
        <v>flag</v>
      </c>
      <c r="H120" s="258">
        <f t="shared" si="122"/>
        <v>100</v>
      </c>
      <c r="I120" s="258">
        <f t="shared" si="122"/>
        <v>0</v>
      </c>
      <c r="J120" s="258">
        <f t="shared" si="122"/>
        <v>0</v>
      </c>
      <c r="K120" s="258">
        <f t="shared" si="122"/>
        <v>0</v>
      </c>
      <c r="L120" s="258">
        <f t="shared" si="122"/>
        <v>0</v>
      </c>
      <c r="M120" s="258">
        <f t="shared" si="122"/>
        <v>1</v>
      </c>
      <c r="N120" s="258">
        <f t="shared" si="122"/>
        <v>1</v>
      </c>
      <c r="O120" s="258">
        <f t="shared" si="122"/>
        <v>1</v>
      </c>
      <c r="P120" s="258">
        <f t="shared" si="122"/>
        <v>1</v>
      </c>
      <c r="Q120" s="258">
        <f t="shared" si="122"/>
        <v>1</v>
      </c>
      <c r="R120" s="258">
        <f t="shared" si="122"/>
        <v>1</v>
      </c>
      <c r="S120" s="258">
        <f t="shared" si="122"/>
        <v>1</v>
      </c>
      <c r="T120" s="258">
        <f t="shared" si="122"/>
        <v>1</v>
      </c>
      <c r="U120" s="258">
        <f t="shared" si="122"/>
        <v>1</v>
      </c>
      <c r="V120" s="258">
        <f t="shared" si="122"/>
        <v>1</v>
      </c>
      <c r="W120" s="258">
        <f t="shared" si="122"/>
        <v>1</v>
      </c>
      <c r="X120" s="258">
        <f t="shared" si="122"/>
        <v>1</v>
      </c>
      <c r="Y120" s="258">
        <f t="shared" si="122"/>
        <v>1</v>
      </c>
      <c r="Z120" s="258">
        <f t="shared" si="122"/>
        <v>1</v>
      </c>
      <c r="AA120" s="258">
        <f t="shared" si="122"/>
        <v>1</v>
      </c>
      <c r="AB120" s="258">
        <f t="shared" si="122"/>
        <v>1</v>
      </c>
      <c r="AC120" s="258">
        <f t="shared" si="122"/>
        <v>1</v>
      </c>
      <c r="AD120" s="258">
        <f t="shared" si="122"/>
        <v>1</v>
      </c>
      <c r="AE120" s="258">
        <f t="shared" si="122"/>
        <v>1</v>
      </c>
      <c r="AF120" s="258">
        <f t="shared" si="122"/>
        <v>1</v>
      </c>
      <c r="AG120" s="258">
        <f t="shared" si="122"/>
        <v>1</v>
      </c>
      <c r="AH120" s="258">
        <f t="shared" si="122"/>
        <v>1</v>
      </c>
      <c r="AI120" s="258">
        <f t="shared" si="122"/>
        <v>1</v>
      </c>
      <c r="AJ120" s="258">
        <f t="shared" si="122"/>
        <v>1</v>
      </c>
      <c r="AK120" s="258">
        <f t="shared" ref="AK120:BP120" si="123" xml:space="preserve"> AK$97</f>
        <v>1</v>
      </c>
      <c r="AL120" s="258">
        <f t="shared" si="123"/>
        <v>1</v>
      </c>
      <c r="AM120" s="258">
        <f t="shared" si="123"/>
        <v>1</v>
      </c>
      <c r="AN120" s="258">
        <f t="shared" si="123"/>
        <v>1</v>
      </c>
      <c r="AO120" s="258">
        <f t="shared" si="123"/>
        <v>1</v>
      </c>
      <c r="AP120" s="258">
        <f t="shared" si="123"/>
        <v>1</v>
      </c>
      <c r="AQ120" s="258">
        <f t="shared" si="123"/>
        <v>1</v>
      </c>
      <c r="AR120" s="258">
        <f t="shared" si="123"/>
        <v>1</v>
      </c>
      <c r="AS120" s="258">
        <f t="shared" si="123"/>
        <v>1</v>
      </c>
      <c r="AT120" s="258">
        <f t="shared" si="123"/>
        <v>1</v>
      </c>
      <c r="AU120" s="258">
        <f t="shared" si="123"/>
        <v>1</v>
      </c>
      <c r="AV120" s="258">
        <f t="shared" si="123"/>
        <v>1</v>
      </c>
      <c r="AW120" s="258">
        <f t="shared" si="123"/>
        <v>1</v>
      </c>
      <c r="AX120" s="258">
        <f t="shared" si="123"/>
        <v>1</v>
      </c>
      <c r="AY120" s="258">
        <f t="shared" si="123"/>
        <v>1</v>
      </c>
      <c r="AZ120" s="258">
        <f t="shared" si="123"/>
        <v>1</v>
      </c>
      <c r="BA120" s="258">
        <f t="shared" si="123"/>
        <v>1</v>
      </c>
      <c r="BB120" s="258">
        <f t="shared" si="123"/>
        <v>1</v>
      </c>
      <c r="BC120" s="258">
        <f t="shared" si="123"/>
        <v>1</v>
      </c>
      <c r="BD120" s="258">
        <f t="shared" si="123"/>
        <v>1</v>
      </c>
      <c r="BE120" s="258">
        <f t="shared" si="123"/>
        <v>1</v>
      </c>
      <c r="BF120" s="258">
        <f t="shared" si="123"/>
        <v>1</v>
      </c>
      <c r="BG120" s="258">
        <f t="shared" si="123"/>
        <v>1</v>
      </c>
      <c r="BH120" s="258">
        <f t="shared" si="123"/>
        <v>1</v>
      </c>
      <c r="BI120" s="258">
        <f t="shared" si="123"/>
        <v>1</v>
      </c>
      <c r="BJ120" s="258">
        <f t="shared" si="123"/>
        <v>1</v>
      </c>
      <c r="BK120" s="258">
        <f t="shared" si="123"/>
        <v>1</v>
      </c>
      <c r="BL120" s="258">
        <f t="shared" si="123"/>
        <v>1</v>
      </c>
      <c r="BM120" s="258">
        <f t="shared" si="123"/>
        <v>1</v>
      </c>
      <c r="BN120" s="258">
        <f t="shared" si="123"/>
        <v>1</v>
      </c>
      <c r="BO120" s="258">
        <f t="shared" si="123"/>
        <v>1</v>
      </c>
      <c r="BP120" s="258">
        <f t="shared" si="123"/>
        <v>1</v>
      </c>
      <c r="BQ120" s="258">
        <f t="shared" ref="BQ120:CV120" si="124" xml:space="preserve"> BQ$97</f>
        <v>1</v>
      </c>
      <c r="BR120" s="258">
        <f t="shared" si="124"/>
        <v>1</v>
      </c>
      <c r="BS120" s="258">
        <f t="shared" si="124"/>
        <v>1</v>
      </c>
      <c r="BT120" s="258">
        <f t="shared" si="124"/>
        <v>1</v>
      </c>
      <c r="BU120" s="258">
        <f t="shared" si="124"/>
        <v>1</v>
      </c>
      <c r="BV120" s="258">
        <f t="shared" si="124"/>
        <v>1</v>
      </c>
      <c r="BW120" s="258">
        <f t="shared" si="124"/>
        <v>1</v>
      </c>
      <c r="BX120" s="258">
        <f t="shared" si="124"/>
        <v>1</v>
      </c>
      <c r="BY120" s="258">
        <f t="shared" si="124"/>
        <v>1</v>
      </c>
      <c r="BZ120" s="258">
        <f t="shared" si="124"/>
        <v>1</v>
      </c>
      <c r="CA120" s="258">
        <f t="shared" si="124"/>
        <v>1</v>
      </c>
      <c r="CB120" s="258">
        <f t="shared" si="124"/>
        <v>1</v>
      </c>
      <c r="CC120" s="258">
        <f t="shared" si="124"/>
        <v>1</v>
      </c>
      <c r="CD120" s="258">
        <f t="shared" si="124"/>
        <v>1</v>
      </c>
      <c r="CE120" s="258">
        <f t="shared" si="124"/>
        <v>1</v>
      </c>
      <c r="CF120" s="258">
        <f t="shared" si="124"/>
        <v>1</v>
      </c>
      <c r="CG120" s="258">
        <f t="shared" si="124"/>
        <v>1</v>
      </c>
      <c r="CH120" s="258">
        <f t="shared" si="124"/>
        <v>1</v>
      </c>
      <c r="CI120" s="258">
        <f t="shared" si="124"/>
        <v>1</v>
      </c>
      <c r="CJ120" s="258">
        <f t="shared" si="124"/>
        <v>1</v>
      </c>
      <c r="CK120" s="258">
        <f t="shared" si="124"/>
        <v>1</v>
      </c>
      <c r="CL120" s="258">
        <f t="shared" si="124"/>
        <v>1</v>
      </c>
      <c r="CM120" s="258">
        <f t="shared" si="124"/>
        <v>1</v>
      </c>
      <c r="CN120" s="258">
        <f t="shared" si="124"/>
        <v>1</v>
      </c>
      <c r="CO120" s="258">
        <f t="shared" si="124"/>
        <v>1</v>
      </c>
      <c r="CP120" s="258">
        <f t="shared" si="124"/>
        <v>1</v>
      </c>
      <c r="CQ120" s="258">
        <f t="shared" si="124"/>
        <v>1</v>
      </c>
      <c r="CR120" s="258">
        <f t="shared" si="124"/>
        <v>1</v>
      </c>
      <c r="CS120" s="258">
        <f t="shared" si="124"/>
        <v>1</v>
      </c>
      <c r="CT120" s="258">
        <f t="shared" si="124"/>
        <v>1</v>
      </c>
      <c r="CU120" s="258">
        <f t="shared" si="124"/>
        <v>1</v>
      </c>
      <c r="CV120" s="258">
        <f t="shared" si="124"/>
        <v>1</v>
      </c>
      <c r="CW120" s="258">
        <f t="shared" ref="CW120:EA120" si="125" xml:space="preserve"> CW$97</f>
        <v>1</v>
      </c>
      <c r="CX120" s="258">
        <f t="shared" si="125"/>
        <v>1</v>
      </c>
      <c r="CY120" s="258">
        <f t="shared" si="125"/>
        <v>1</v>
      </c>
      <c r="CZ120" s="258">
        <f t="shared" si="125"/>
        <v>1</v>
      </c>
      <c r="DA120" s="258">
        <f t="shared" si="125"/>
        <v>1</v>
      </c>
      <c r="DB120" s="258">
        <f t="shared" si="125"/>
        <v>1</v>
      </c>
      <c r="DC120" s="258">
        <f t="shared" si="125"/>
        <v>1</v>
      </c>
      <c r="DD120" s="258">
        <f t="shared" si="125"/>
        <v>1</v>
      </c>
      <c r="DE120" s="258">
        <f t="shared" si="125"/>
        <v>1</v>
      </c>
      <c r="DF120" s="258">
        <f t="shared" si="125"/>
        <v>1</v>
      </c>
      <c r="DG120" s="258">
        <f t="shared" si="125"/>
        <v>1</v>
      </c>
      <c r="DH120" s="258">
        <f t="shared" si="125"/>
        <v>1</v>
      </c>
      <c r="DI120" s="258">
        <f t="shared" si="125"/>
        <v>0</v>
      </c>
      <c r="DJ120" s="258">
        <f t="shared" si="125"/>
        <v>0</v>
      </c>
      <c r="DK120" s="258">
        <f t="shared" si="125"/>
        <v>0</v>
      </c>
      <c r="DL120" s="258">
        <f t="shared" si="125"/>
        <v>0</v>
      </c>
      <c r="DM120" s="258">
        <f t="shared" si="125"/>
        <v>0</v>
      </c>
      <c r="DN120" s="258">
        <f t="shared" si="125"/>
        <v>0</v>
      </c>
      <c r="DO120" s="258">
        <f t="shared" si="125"/>
        <v>0</v>
      </c>
      <c r="DP120" s="258">
        <f t="shared" si="125"/>
        <v>0</v>
      </c>
      <c r="DQ120" s="258">
        <f t="shared" si="125"/>
        <v>0</v>
      </c>
      <c r="DR120" s="258">
        <f t="shared" si="125"/>
        <v>0</v>
      </c>
      <c r="DS120" s="258">
        <f t="shared" si="125"/>
        <v>0</v>
      </c>
      <c r="DT120" s="258">
        <f t="shared" si="125"/>
        <v>0</v>
      </c>
      <c r="DU120" s="258">
        <f t="shared" si="125"/>
        <v>0</v>
      </c>
      <c r="DV120" s="258">
        <f t="shared" si="125"/>
        <v>0</v>
      </c>
      <c r="DW120" s="258">
        <f t="shared" si="125"/>
        <v>0</v>
      </c>
      <c r="DX120" s="258">
        <f t="shared" si="125"/>
        <v>0</v>
      </c>
      <c r="DY120" s="258">
        <f t="shared" si="125"/>
        <v>0</v>
      </c>
      <c r="DZ120" s="258">
        <f t="shared" si="125"/>
        <v>0</v>
      </c>
      <c r="EA120" s="258">
        <f t="shared" si="125"/>
        <v>0</v>
      </c>
    </row>
    <row r="121" spans="1:131" outlineLevel="2" x14ac:dyDescent="0.35">
      <c r="A121" s="209"/>
      <c r="B121" s="209"/>
      <c r="C121" s="210"/>
      <c r="D121" s="211"/>
      <c r="E121" s="208" t="s">
        <v>123</v>
      </c>
      <c r="F121" s="208"/>
      <c r="G121" s="208"/>
      <c r="H121" s="208"/>
      <c r="I121" s="208"/>
      <c r="J121" s="208">
        <f t="shared" ref="J121:AO121" si="126">I121 + J120</f>
        <v>0</v>
      </c>
      <c r="K121" s="208">
        <f t="shared" si="126"/>
        <v>0</v>
      </c>
      <c r="L121" s="208">
        <f t="shared" si="126"/>
        <v>0</v>
      </c>
      <c r="M121" s="208">
        <f t="shared" si="126"/>
        <v>1</v>
      </c>
      <c r="N121" s="208">
        <f t="shared" si="126"/>
        <v>2</v>
      </c>
      <c r="O121" s="208">
        <f t="shared" si="126"/>
        <v>3</v>
      </c>
      <c r="P121" s="208">
        <f t="shared" si="126"/>
        <v>4</v>
      </c>
      <c r="Q121" s="208">
        <f t="shared" si="126"/>
        <v>5</v>
      </c>
      <c r="R121" s="208">
        <f t="shared" si="126"/>
        <v>6</v>
      </c>
      <c r="S121" s="208">
        <f t="shared" si="126"/>
        <v>7</v>
      </c>
      <c r="T121" s="208">
        <f t="shared" si="126"/>
        <v>8</v>
      </c>
      <c r="U121" s="208">
        <f t="shared" si="126"/>
        <v>9</v>
      </c>
      <c r="V121" s="208">
        <f t="shared" si="126"/>
        <v>10</v>
      </c>
      <c r="W121" s="208">
        <f t="shared" si="126"/>
        <v>11</v>
      </c>
      <c r="X121" s="208">
        <f t="shared" si="126"/>
        <v>12</v>
      </c>
      <c r="Y121" s="208">
        <f t="shared" si="126"/>
        <v>13</v>
      </c>
      <c r="Z121" s="208">
        <f t="shared" si="126"/>
        <v>14</v>
      </c>
      <c r="AA121" s="208">
        <f t="shared" si="126"/>
        <v>15</v>
      </c>
      <c r="AB121" s="208">
        <f t="shared" si="126"/>
        <v>16</v>
      </c>
      <c r="AC121" s="208">
        <f t="shared" si="126"/>
        <v>17</v>
      </c>
      <c r="AD121" s="208">
        <f t="shared" si="126"/>
        <v>18</v>
      </c>
      <c r="AE121" s="208">
        <f t="shared" si="126"/>
        <v>19</v>
      </c>
      <c r="AF121" s="208">
        <f t="shared" si="126"/>
        <v>20</v>
      </c>
      <c r="AG121" s="208">
        <f t="shared" si="126"/>
        <v>21</v>
      </c>
      <c r="AH121" s="208">
        <f t="shared" si="126"/>
        <v>22</v>
      </c>
      <c r="AI121" s="208">
        <f t="shared" si="126"/>
        <v>23</v>
      </c>
      <c r="AJ121" s="208">
        <f t="shared" si="126"/>
        <v>24</v>
      </c>
      <c r="AK121" s="208">
        <f t="shared" si="126"/>
        <v>25</v>
      </c>
      <c r="AL121" s="208">
        <f t="shared" si="126"/>
        <v>26</v>
      </c>
      <c r="AM121" s="208">
        <f t="shared" si="126"/>
        <v>27</v>
      </c>
      <c r="AN121" s="208">
        <f t="shared" si="126"/>
        <v>28</v>
      </c>
      <c r="AO121" s="208">
        <f t="shared" si="126"/>
        <v>29</v>
      </c>
      <c r="AP121" s="208">
        <f t="shared" ref="AP121:BU121" si="127">AO121 + AP120</f>
        <v>30</v>
      </c>
      <c r="AQ121" s="208">
        <f t="shared" si="127"/>
        <v>31</v>
      </c>
      <c r="AR121" s="208">
        <f t="shared" si="127"/>
        <v>32</v>
      </c>
      <c r="AS121" s="208">
        <f t="shared" si="127"/>
        <v>33</v>
      </c>
      <c r="AT121" s="208">
        <f t="shared" si="127"/>
        <v>34</v>
      </c>
      <c r="AU121" s="208">
        <f t="shared" si="127"/>
        <v>35</v>
      </c>
      <c r="AV121" s="208">
        <f t="shared" si="127"/>
        <v>36</v>
      </c>
      <c r="AW121" s="208">
        <f t="shared" si="127"/>
        <v>37</v>
      </c>
      <c r="AX121" s="208">
        <f t="shared" si="127"/>
        <v>38</v>
      </c>
      <c r="AY121" s="208">
        <f t="shared" si="127"/>
        <v>39</v>
      </c>
      <c r="AZ121" s="208">
        <f t="shared" si="127"/>
        <v>40</v>
      </c>
      <c r="BA121" s="208">
        <f t="shared" si="127"/>
        <v>41</v>
      </c>
      <c r="BB121" s="208">
        <f t="shared" si="127"/>
        <v>42</v>
      </c>
      <c r="BC121" s="208">
        <f t="shared" si="127"/>
        <v>43</v>
      </c>
      <c r="BD121" s="208">
        <f t="shared" si="127"/>
        <v>44</v>
      </c>
      <c r="BE121" s="208">
        <f t="shared" si="127"/>
        <v>45</v>
      </c>
      <c r="BF121" s="208">
        <f t="shared" si="127"/>
        <v>46</v>
      </c>
      <c r="BG121" s="208">
        <f t="shared" si="127"/>
        <v>47</v>
      </c>
      <c r="BH121" s="208">
        <f t="shared" si="127"/>
        <v>48</v>
      </c>
      <c r="BI121" s="208">
        <f t="shared" si="127"/>
        <v>49</v>
      </c>
      <c r="BJ121" s="208">
        <f t="shared" si="127"/>
        <v>50</v>
      </c>
      <c r="BK121" s="208">
        <f t="shared" si="127"/>
        <v>51</v>
      </c>
      <c r="BL121" s="208">
        <f t="shared" si="127"/>
        <v>52</v>
      </c>
      <c r="BM121" s="208">
        <f t="shared" si="127"/>
        <v>53</v>
      </c>
      <c r="BN121" s="208">
        <f t="shared" si="127"/>
        <v>54</v>
      </c>
      <c r="BO121" s="208">
        <f t="shared" si="127"/>
        <v>55</v>
      </c>
      <c r="BP121" s="208">
        <f t="shared" si="127"/>
        <v>56</v>
      </c>
      <c r="BQ121" s="208">
        <f t="shared" si="127"/>
        <v>57</v>
      </c>
      <c r="BR121" s="208">
        <f t="shared" si="127"/>
        <v>58</v>
      </c>
      <c r="BS121" s="208">
        <f t="shared" si="127"/>
        <v>59</v>
      </c>
      <c r="BT121" s="208">
        <f t="shared" si="127"/>
        <v>60</v>
      </c>
      <c r="BU121" s="208">
        <f t="shared" si="127"/>
        <v>61</v>
      </c>
      <c r="BV121" s="208">
        <f t="shared" ref="BV121:DA121" si="128">BU121 + BV120</f>
        <v>62</v>
      </c>
      <c r="BW121" s="208">
        <f t="shared" si="128"/>
        <v>63</v>
      </c>
      <c r="BX121" s="208">
        <f t="shared" si="128"/>
        <v>64</v>
      </c>
      <c r="BY121" s="208">
        <f t="shared" si="128"/>
        <v>65</v>
      </c>
      <c r="BZ121" s="208">
        <f t="shared" si="128"/>
        <v>66</v>
      </c>
      <c r="CA121" s="208">
        <f t="shared" si="128"/>
        <v>67</v>
      </c>
      <c r="CB121" s="208">
        <f t="shared" si="128"/>
        <v>68</v>
      </c>
      <c r="CC121" s="208">
        <f t="shared" si="128"/>
        <v>69</v>
      </c>
      <c r="CD121" s="208">
        <f t="shared" si="128"/>
        <v>70</v>
      </c>
      <c r="CE121" s="208">
        <f t="shared" si="128"/>
        <v>71</v>
      </c>
      <c r="CF121" s="208">
        <f t="shared" si="128"/>
        <v>72</v>
      </c>
      <c r="CG121" s="208">
        <f t="shared" si="128"/>
        <v>73</v>
      </c>
      <c r="CH121" s="208">
        <f t="shared" si="128"/>
        <v>74</v>
      </c>
      <c r="CI121" s="208">
        <f t="shared" si="128"/>
        <v>75</v>
      </c>
      <c r="CJ121" s="208">
        <f t="shared" si="128"/>
        <v>76</v>
      </c>
      <c r="CK121" s="208">
        <f t="shared" si="128"/>
        <v>77</v>
      </c>
      <c r="CL121" s="208">
        <f t="shared" si="128"/>
        <v>78</v>
      </c>
      <c r="CM121" s="208">
        <f t="shared" si="128"/>
        <v>79</v>
      </c>
      <c r="CN121" s="208">
        <f t="shared" si="128"/>
        <v>80</v>
      </c>
      <c r="CO121" s="208">
        <f t="shared" si="128"/>
        <v>81</v>
      </c>
      <c r="CP121" s="208">
        <f t="shared" si="128"/>
        <v>82</v>
      </c>
      <c r="CQ121" s="208">
        <f t="shared" si="128"/>
        <v>83</v>
      </c>
      <c r="CR121" s="208">
        <f t="shared" si="128"/>
        <v>84</v>
      </c>
      <c r="CS121" s="208">
        <f t="shared" si="128"/>
        <v>85</v>
      </c>
      <c r="CT121" s="208">
        <f t="shared" si="128"/>
        <v>86</v>
      </c>
      <c r="CU121" s="208">
        <f t="shared" si="128"/>
        <v>87</v>
      </c>
      <c r="CV121" s="208">
        <f t="shared" si="128"/>
        <v>88</v>
      </c>
      <c r="CW121" s="208">
        <f t="shared" si="128"/>
        <v>89</v>
      </c>
      <c r="CX121" s="208">
        <f t="shared" si="128"/>
        <v>90</v>
      </c>
      <c r="CY121" s="208">
        <f t="shared" si="128"/>
        <v>91</v>
      </c>
      <c r="CZ121" s="208">
        <f t="shared" si="128"/>
        <v>92</v>
      </c>
      <c r="DA121" s="208">
        <f t="shared" si="128"/>
        <v>93</v>
      </c>
      <c r="DB121" s="208">
        <f t="shared" ref="DB121:EA121" si="129">DA121 + DB120</f>
        <v>94</v>
      </c>
      <c r="DC121" s="208">
        <f t="shared" si="129"/>
        <v>95</v>
      </c>
      <c r="DD121" s="208">
        <f t="shared" si="129"/>
        <v>96</v>
      </c>
      <c r="DE121" s="208">
        <f t="shared" si="129"/>
        <v>97</v>
      </c>
      <c r="DF121" s="208">
        <f t="shared" si="129"/>
        <v>98</v>
      </c>
      <c r="DG121" s="208">
        <f t="shared" si="129"/>
        <v>99</v>
      </c>
      <c r="DH121" s="208">
        <f t="shared" si="129"/>
        <v>100</v>
      </c>
      <c r="DI121" s="208">
        <f t="shared" si="129"/>
        <v>100</v>
      </c>
      <c r="DJ121" s="208">
        <f t="shared" si="129"/>
        <v>100</v>
      </c>
      <c r="DK121" s="208">
        <f t="shared" si="129"/>
        <v>100</v>
      </c>
      <c r="DL121" s="208">
        <f t="shared" si="129"/>
        <v>100</v>
      </c>
      <c r="DM121" s="208">
        <f t="shared" si="129"/>
        <v>100</v>
      </c>
      <c r="DN121" s="208">
        <f t="shared" si="129"/>
        <v>100</v>
      </c>
      <c r="DO121" s="208">
        <f t="shared" si="129"/>
        <v>100</v>
      </c>
      <c r="DP121" s="208">
        <f t="shared" si="129"/>
        <v>100</v>
      </c>
      <c r="DQ121" s="208">
        <f t="shared" si="129"/>
        <v>100</v>
      </c>
      <c r="DR121" s="208">
        <f t="shared" si="129"/>
        <v>100</v>
      </c>
      <c r="DS121" s="208">
        <f t="shared" si="129"/>
        <v>100</v>
      </c>
      <c r="DT121" s="208">
        <f t="shared" si="129"/>
        <v>100</v>
      </c>
      <c r="DU121" s="208">
        <f t="shared" si="129"/>
        <v>100</v>
      </c>
      <c r="DV121" s="208">
        <f t="shared" si="129"/>
        <v>100</v>
      </c>
      <c r="DW121" s="208">
        <f t="shared" si="129"/>
        <v>100</v>
      </c>
      <c r="DX121" s="208">
        <f t="shared" si="129"/>
        <v>100</v>
      </c>
      <c r="DY121" s="208">
        <f t="shared" si="129"/>
        <v>100</v>
      </c>
      <c r="DZ121" s="208">
        <f t="shared" si="129"/>
        <v>100</v>
      </c>
      <c r="EA121" s="208">
        <f t="shared" si="129"/>
        <v>100</v>
      </c>
    </row>
    <row r="122" spans="1:131" outlineLevel="2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outlineLevel="2" x14ac:dyDescent="0.35">
      <c r="A123" s="56"/>
      <c r="B123" s="56"/>
      <c r="C123" s="57"/>
      <c r="D123" s="58"/>
      <c r="E123" s="38" t="str">
        <f xml:space="preserve"> InpC!E$60</f>
        <v>Number of periods in a year</v>
      </c>
      <c r="F123" s="38">
        <f xml:space="preserve"> InpC!F$60</f>
        <v>4</v>
      </c>
      <c r="G123" s="38" t="str">
        <f xml:space="preserve"> InpC!G$60</f>
        <v>periods</v>
      </c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</row>
    <row r="124" spans="1:131" outlineLevel="2" x14ac:dyDescent="0.35">
      <c r="A124" s="209"/>
      <c r="B124" s="209"/>
      <c r="C124" s="210"/>
      <c r="D124" s="211"/>
      <c r="E124" s="258" t="str">
        <f t="shared" ref="E124:AJ124" si="130" xml:space="preserve"> E$121</f>
        <v>Contract period number</v>
      </c>
      <c r="F124" s="258">
        <f t="shared" si="130"/>
        <v>0</v>
      </c>
      <c r="G124" s="258">
        <f t="shared" si="130"/>
        <v>0</v>
      </c>
      <c r="H124" s="258">
        <f t="shared" si="130"/>
        <v>0</v>
      </c>
      <c r="I124" s="258">
        <f t="shared" si="130"/>
        <v>0</v>
      </c>
      <c r="J124" s="258">
        <f t="shared" si="130"/>
        <v>0</v>
      </c>
      <c r="K124" s="258">
        <f t="shared" si="130"/>
        <v>0</v>
      </c>
      <c r="L124" s="258">
        <f t="shared" si="130"/>
        <v>0</v>
      </c>
      <c r="M124" s="258">
        <f t="shared" si="130"/>
        <v>1</v>
      </c>
      <c r="N124" s="258">
        <f t="shared" si="130"/>
        <v>2</v>
      </c>
      <c r="O124" s="258">
        <f t="shared" si="130"/>
        <v>3</v>
      </c>
      <c r="P124" s="258">
        <f t="shared" si="130"/>
        <v>4</v>
      </c>
      <c r="Q124" s="258">
        <f t="shared" si="130"/>
        <v>5</v>
      </c>
      <c r="R124" s="258">
        <f t="shared" si="130"/>
        <v>6</v>
      </c>
      <c r="S124" s="258">
        <f t="shared" si="130"/>
        <v>7</v>
      </c>
      <c r="T124" s="258">
        <f t="shared" si="130"/>
        <v>8</v>
      </c>
      <c r="U124" s="258">
        <f t="shared" si="130"/>
        <v>9</v>
      </c>
      <c r="V124" s="258">
        <f t="shared" si="130"/>
        <v>10</v>
      </c>
      <c r="W124" s="258">
        <f t="shared" si="130"/>
        <v>11</v>
      </c>
      <c r="X124" s="258">
        <f t="shared" si="130"/>
        <v>12</v>
      </c>
      <c r="Y124" s="258">
        <f t="shared" si="130"/>
        <v>13</v>
      </c>
      <c r="Z124" s="258">
        <f t="shared" si="130"/>
        <v>14</v>
      </c>
      <c r="AA124" s="258">
        <f t="shared" si="130"/>
        <v>15</v>
      </c>
      <c r="AB124" s="258">
        <f t="shared" si="130"/>
        <v>16</v>
      </c>
      <c r="AC124" s="258">
        <f t="shared" si="130"/>
        <v>17</v>
      </c>
      <c r="AD124" s="258">
        <f t="shared" si="130"/>
        <v>18</v>
      </c>
      <c r="AE124" s="258">
        <f t="shared" si="130"/>
        <v>19</v>
      </c>
      <c r="AF124" s="258">
        <f t="shared" si="130"/>
        <v>20</v>
      </c>
      <c r="AG124" s="258">
        <f t="shared" si="130"/>
        <v>21</v>
      </c>
      <c r="AH124" s="258">
        <f t="shared" si="130"/>
        <v>22</v>
      </c>
      <c r="AI124" s="258">
        <f t="shared" si="130"/>
        <v>23</v>
      </c>
      <c r="AJ124" s="258">
        <f t="shared" si="130"/>
        <v>24</v>
      </c>
      <c r="AK124" s="258">
        <f t="shared" ref="AK124:BP124" si="131" xml:space="preserve"> AK$121</f>
        <v>25</v>
      </c>
      <c r="AL124" s="258">
        <f t="shared" si="131"/>
        <v>26</v>
      </c>
      <c r="AM124" s="258">
        <f t="shared" si="131"/>
        <v>27</v>
      </c>
      <c r="AN124" s="258">
        <f t="shared" si="131"/>
        <v>28</v>
      </c>
      <c r="AO124" s="258">
        <f t="shared" si="131"/>
        <v>29</v>
      </c>
      <c r="AP124" s="258">
        <f t="shared" si="131"/>
        <v>30</v>
      </c>
      <c r="AQ124" s="258">
        <f t="shared" si="131"/>
        <v>31</v>
      </c>
      <c r="AR124" s="258">
        <f t="shared" si="131"/>
        <v>32</v>
      </c>
      <c r="AS124" s="258">
        <f t="shared" si="131"/>
        <v>33</v>
      </c>
      <c r="AT124" s="258">
        <f t="shared" si="131"/>
        <v>34</v>
      </c>
      <c r="AU124" s="258">
        <f t="shared" si="131"/>
        <v>35</v>
      </c>
      <c r="AV124" s="258">
        <f t="shared" si="131"/>
        <v>36</v>
      </c>
      <c r="AW124" s="258">
        <f t="shared" si="131"/>
        <v>37</v>
      </c>
      <c r="AX124" s="258">
        <f t="shared" si="131"/>
        <v>38</v>
      </c>
      <c r="AY124" s="258">
        <f t="shared" si="131"/>
        <v>39</v>
      </c>
      <c r="AZ124" s="258">
        <f t="shared" si="131"/>
        <v>40</v>
      </c>
      <c r="BA124" s="258">
        <f t="shared" si="131"/>
        <v>41</v>
      </c>
      <c r="BB124" s="258">
        <f t="shared" si="131"/>
        <v>42</v>
      </c>
      <c r="BC124" s="258">
        <f t="shared" si="131"/>
        <v>43</v>
      </c>
      <c r="BD124" s="258">
        <f t="shared" si="131"/>
        <v>44</v>
      </c>
      <c r="BE124" s="258">
        <f t="shared" si="131"/>
        <v>45</v>
      </c>
      <c r="BF124" s="258">
        <f t="shared" si="131"/>
        <v>46</v>
      </c>
      <c r="BG124" s="258">
        <f t="shared" si="131"/>
        <v>47</v>
      </c>
      <c r="BH124" s="258">
        <f t="shared" si="131"/>
        <v>48</v>
      </c>
      <c r="BI124" s="258">
        <f t="shared" si="131"/>
        <v>49</v>
      </c>
      <c r="BJ124" s="258">
        <f t="shared" si="131"/>
        <v>50</v>
      </c>
      <c r="BK124" s="258">
        <f t="shared" si="131"/>
        <v>51</v>
      </c>
      <c r="BL124" s="258">
        <f t="shared" si="131"/>
        <v>52</v>
      </c>
      <c r="BM124" s="258">
        <f t="shared" si="131"/>
        <v>53</v>
      </c>
      <c r="BN124" s="258">
        <f t="shared" si="131"/>
        <v>54</v>
      </c>
      <c r="BO124" s="258">
        <f t="shared" si="131"/>
        <v>55</v>
      </c>
      <c r="BP124" s="258">
        <f t="shared" si="131"/>
        <v>56</v>
      </c>
      <c r="BQ124" s="258">
        <f t="shared" ref="BQ124:CV124" si="132" xml:space="preserve"> BQ$121</f>
        <v>57</v>
      </c>
      <c r="BR124" s="258">
        <f t="shared" si="132"/>
        <v>58</v>
      </c>
      <c r="BS124" s="258">
        <f t="shared" si="132"/>
        <v>59</v>
      </c>
      <c r="BT124" s="258">
        <f t="shared" si="132"/>
        <v>60</v>
      </c>
      <c r="BU124" s="258">
        <f t="shared" si="132"/>
        <v>61</v>
      </c>
      <c r="BV124" s="258">
        <f t="shared" si="132"/>
        <v>62</v>
      </c>
      <c r="BW124" s="258">
        <f t="shared" si="132"/>
        <v>63</v>
      </c>
      <c r="BX124" s="258">
        <f t="shared" si="132"/>
        <v>64</v>
      </c>
      <c r="BY124" s="258">
        <f t="shared" si="132"/>
        <v>65</v>
      </c>
      <c r="BZ124" s="258">
        <f t="shared" si="132"/>
        <v>66</v>
      </c>
      <c r="CA124" s="258">
        <f t="shared" si="132"/>
        <v>67</v>
      </c>
      <c r="CB124" s="258">
        <f t="shared" si="132"/>
        <v>68</v>
      </c>
      <c r="CC124" s="258">
        <f t="shared" si="132"/>
        <v>69</v>
      </c>
      <c r="CD124" s="258">
        <f t="shared" si="132"/>
        <v>70</v>
      </c>
      <c r="CE124" s="258">
        <f t="shared" si="132"/>
        <v>71</v>
      </c>
      <c r="CF124" s="258">
        <f t="shared" si="132"/>
        <v>72</v>
      </c>
      <c r="CG124" s="258">
        <f t="shared" si="132"/>
        <v>73</v>
      </c>
      <c r="CH124" s="258">
        <f t="shared" si="132"/>
        <v>74</v>
      </c>
      <c r="CI124" s="258">
        <f t="shared" si="132"/>
        <v>75</v>
      </c>
      <c r="CJ124" s="258">
        <f t="shared" si="132"/>
        <v>76</v>
      </c>
      <c r="CK124" s="258">
        <f t="shared" si="132"/>
        <v>77</v>
      </c>
      <c r="CL124" s="258">
        <f t="shared" si="132"/>
        <v>78</v>
      </c>
      <c r="CM124" s="258">
        <f t="shared" si="132"/>
        <v>79</v>
      </c>
      <c r="CN124" s="258">
        <f t="shared" si="132"/>
        <v>80</v>
      </c>
      <c r="CO124" s="258">
        <f t="shared" si="132"/>
        <v>81</v>
      </c>
      <c r="CP124" s="258">
        <f t="shared" si="132"/>
        <v>82</v>
      </c>
      <c r="CQ124" s="258">
        <f t="shared" si="132"/>
        <v>83</v>
      </c>
      <c r="CR124" s="258">
        <f t="shared" si="132"/>
        <v>84</v>
      </c>
      <c r="CS124" s="258">
        <f t="shared" si="132"/>
        <v>85</v>
      </c>
      <c r="CT124" s="258">
        <f t="shared" si="132"/>
        <v>86</v>
      </c>
      <c r="CU124" s="258">
        <f t="shared" si="132"/>
        <v>87</v>
      </c>
      <c r="CV124" s="258">
        <f t="shared" si="132"/>
        <v>88</v>
      </c>
      <c r="CW124" s="258">
        <f t="shared" ref="CW124:EA124" si="133" xml:space="preserve"> CW$121</f>
        <v>89</v>
      </c>
      <c r="CX124" s="258">
        <f t="shared" si="133"/>
        <v>90</v>
      </c>
      <c r="CY124" s="258">
        <f t="shared" si="133"/>
        <v>91</v>
      </c>
      <c r="CZ124" s="258">
        <f t="shared" si="133"/>
        <v>92</v>
      </c>
      <c r="DA124" s="258">
        <f t="shared" si="133"/>
        <v>93</v>
      </c>
      <c r="DB124" s="258">
        <f t="shared" si="133"/>
        <v>94</v>
      </c>
      <c r="DC124" s="258">
        <f t="shared" si="133"/>
        <v>95</v>
      </c>
      <c r="DD124" s="258">
        <f t="shared" si="133"/>
        <v>96</v>
      </c>
      <c r="DE124" s="258">
        <f t="shared" si="133"/>
        <v>97</v>
      </c>
      <c r="DF124" s="258">
        <f t="shared" si="133"/>
        <v>98</v>
      </c>
      <c r="DG124" s="258">
        <f t="shared" si="133"/>
        <v>99</v>
      </c>
      <c r="DH124" s="258">
        <f t="shared" si="133"/>
        <v>100</v>
      </c>
      <c r="DI124" s="258">
        <f t="shared" si="133"/>
        <v>100</v>
      </c>
      <c r="DJ124" s="258">
        <f t="shared" si="133"/>
        <v>100</v>
      </c>
      <c r="DK124" s="258">
        <f t="shared" si="133"/>
        <v>100</v>
      </c>
      <c r="DL124" s="258">
        <f t="shared" si="133"/>
        <v>100</v>
      </c>
      <c r="DM124" s="258">
        <f t="shared" si="133"/>
        <v>100</v>
      </c>
      <c r="DN124" s="258">
        <f t="shared" si="133"/>
        <v>100</v>
      </c>
      <c r="DO124" s="258">
        <f t="shared" si="133"/>
        <v>100</v>
      </c>
      <c r="DP124" s="258">
        <f t="shared" si="133"/>
        <v>100</v>
      </c>
      <c r="DQ124" s="258">
        <f t="shared" si="133"/>
        <v>100</v>
      </c>
      <c r="DR124" s="258">
        <f t="shared" si="133"/>
        <v>100</v>
      </c>
      <c r="DS124" s="258">
        <f t="shared" si="133"/>
        <v>100</v>
      </c>
      <c r="DT124" s="258">
        <f t="shared" si="133"/>
        <v>100</v>
      </c>
      <c r="DU124" s="258">
        <f t="shared" si="133"/>
        <v>100</v>
      </c>
      <c r="DV124" s="258">
        <f t="shared" si="133"/>
        <v>100</v>
      </c>
      <c r="DW124" s="258">
        <f t="shared" si="133"/>
        <v>100</v>
      </c>
      <c r="DX124" s="258">
        <f t="shared" si="133"/>
        <v>100</v>
      </c>
      <c r="DY124" s="258">
        <f t="shared" si="133"/>
        <v>100</v>
      </c>
      <c r="DZ124" s="258">
        <f t="shared" si="133"/>
        <v>100</v>
      </c>
      <c r="EA124" s="258">
        <f t="shared" si="133"/>
        <v>100</v>
      </c>
    </row>
    <row r="125" spans="1:131" outlineLevel="2" x14ac:dyDescent="0.35">
      <c r="A125" s="209"/>
      <c r="B125" s="209"/>
      <c r="C125" s="210"/>
      <c r="D125" s="211"/>
      <c r="E125" s="258" t="str">
        <f t="shared" ref="E125:BP125" si="134" xml:space="preserve"> E$97</f>
        <v>Operating period flag</v>
      </c>
      <c r="F125" s="258">
        <f t="shared" si="134"/>
        <v>0</v>
      </c>
      <c r="G125" s="258" t="str">
        <f t="shared" si="134"/>
        <v>flag</v>
      </c>
      <c r="H125" s="258">
        <f t="shared" si="134"/>
        <v>100</v>
      </c>
      <c r="I125" s="258">
        <f t="shared" si="134"/>
        <v>0</v>
      </c>
      <c r="J125" s="258">
        <f t="shared" si="134"/>
        <v>0</v>
      </c>
      <c r="K125" s="258">
        <f t="shared" si="134"/>
        <v>0</v>
      </c>
      <c r="L125" s="258">
        <f t="shared" si="134"/>
        <v>0</v>
      </c>
      <c r="M125" s="258">
        <f t="shared" si="134"/>
        <v>1</v>
      </c>
      <c r="N125" s="258">
        <f t="shared" si="134"/>
        <v>1</v>
      </c>
      <c r="O125" s="258">
        <f t="shared" si="134"/>
        <v>1</v>
      </c>
      <c r="P125" s="258">
        <f t="shared" si="134"/>
        <v>1</v>
      </c>
      <c r="Q125" s="258">
        <f t="shared" si="134"/>
        <v>1</v>
      </c>
      <c r="R125" s="258">
        <f t="shared" si="134"/>
        <v>1</v>
      </c>
      <c r="S125" s="258">
        <f t="shared" si="134"/>
        <v>1</v>
      </c>
      <c r="T125" s="258">
        <f t="shared" si="134"/>
        <v>1</v>
      </c>
      <c r="U125" s="258">
        <f t="shared" si="134"/>
        <v>1</v>
      </c>
      <c r="V125" s="258">
        <f t="shared" si="134"/>
        <v>1</v>
      </c>
      <c r="W125" s="258">
        <f t="shared" si="134"/>
        <v>1</v>
      </c>
      <c r="X125" s="258">
        <f t="shared" si="134"/>
        <v>1</v>
      </c>
      <c r="Y125" s="258">
        <f t="shared" si="134"/>
        <v>1</v>
      </c>
      <c r="Z125" s="258">
        <f t="shared" si="134"/>
        <v>1</v>
      </c>
      <c r="AA125" s="258">
        <f t="shared" si="134"/>
        <v>1</v>
      </c>
      <c r="AB125" s="258">
        <f t="shared" si="134"/>
        <v>1</v>
      </c>
      <c r="AC125" s="258">
        <f t="shared" si="134"/>
        <v>1</v>
      </c>
      <c r="AD125" s="258">
        <f t="shared" si="134"/>
        <v>1</v>
      </c>
      <c r="AE125" s="258">
        <f t="shared" si="134"/>
        <v>1</v>
      </c>
      <c r="AF125" s="258">
        <f t="shared" si="134"/>
        <v>1</v>
      </c>
      <c r="AG125" s="258">
        <f t="shared" si="134"/>
        <v>1</v>
      </c>
      <c r="AH125" s="258">
        <f t="shared" si="134"/>
        <v>1</v>
      </c>
      <c r="AI125" s="258">
        <f t="shared" si="134"/>
        <v>1</v>
      </c>
      <c r="AJ125" s="258">
        <f t="shared" si="134"/>
        <v>1</v>
      </c>
      <c r="AK125" s="258">
        <f t="shared" si="134"/>
        <v>1</v>
      </c>
      <c r="AL125" s="258">
        <f t="shared" si="134"/>
        <v>1</v>
      </c>
      <c r="AM125" s="258">
        <f t="shared" si="134"/>
        <v>1</v>
      </c>
      <c r="AN125" s="258">
        <f t="shared" si="134"/>
        <v>1</v>
      </c>
      <c r="AO125" s="258">
        <f t="shared" si="134"/>
        <v>1</v>
      </c>
      <c r="AP125" s="258">
        <f t="shared" si="134"/>
        <v>1</v>
      </c>
      <c r="AQ125" s="258">
        <f t="shared" si="134"/>
        <v>1</v>
      </c>
      <c r="AR125" s="258">
        <f t="shared" si="134"/>
        <v>1</v>
      </c>
      <c r="AS125" s="258">
        <f t="shared" si="134"/>
        <v>1</v>
      </c>
      <c r="AT125" s="258">
        <f t="shared" si="134"/>
        <v>1</v>
      </c>
      <c r="AU125" s="258">
        <f t="shared" si="134"/>
        <v>1</v>
      </c>
      <c r="AV125" s="258">
        <f t="shared" si="134"/>
        <v>1</v>
      </c>
      <c r="AW125" s="258">
        <f t="shared" si="134"/>
        <v>1</v>
      </c>
      <c r="AX125" s="258">
        <f t="shared" si="134"/>
        <v>1</v>
      </c>
      <c r="AY125" s="258">
        <f t="shared" si="134"/>
        <v>1</v>
      </c>
      <c r="AZ125" s="258">
        <f t="shared" si="134"/>
        <v>1</v>
      </c>
      <c r="BA125" s="258">
        <f t="shared" si="134"/>
        <v>1</v>
      </c>
      <c r="BB125" s="258">
        <f t="shared" si="134"/>
        <v>1</v>
      </c>
      <c r="BC125" s="258">
        <f t="shared" si="134"/>
        <v>1</v>
      </c>
      <c r="BD125" s="258">
        <f t="shared" si="134"/>
        <v>1</v>
      </c>
      <c r="BE125" s="258">
        <f t="shared" si="134"/>
        <v>1</v>
      </c>
      <c r="BF125" s="258">
        <f t="shared" si="134"/>
        <v>1</v>
      </c>
      <c r="BG125" s="258">
        <f t="shared" si="134"/>
        <v>1</v>
      </c>
      <c r="BH125" s="258">
        <f t="shared" si="134"/>
        <v>1</v>
      </c>
      <c r="BI125" s="258">
        <f t="shared" si="134"/>
        <v>1</v>
      </c>
      <c r="BJ125" s="258">
        <f t="shared" si="134"/>
        <v>1</v>
      </c>
      <c r="BK125" s="258">
        <f t="shared" si="134"/>
        <v>1</v>
      </c>
      <c r="BL125" s="258">
        <f t="shared" si="134"/>
        <v>1</v>
      </c>
      <c r="BM125" s="258">
        <f t="shared" si="134"/>
        <v>1</v>
      </c>
      <c r="BN125" s="258">
        <f t="shared" si="134"/>
        <v>1</v>
      </c>
      <c r="BO125" s="258">
        <f t="shared" si="134"/>
        <v>1</v>
      </c>
      <c r="BP125" s="258">
        <f t="shared" si="134"/>
        <v>1</v>
      </c>
      <c r="BQ125" s="258">
        <f t="shared" ref="BQ125:EA125" si="135" xml:space="preserve"> BQ$97</f>
        <v>1</v>
      </c>
      <c r="BR125" s="258">
        <f t="shared" si="135"/>
        <v>1</v>
      </c>
      <c r="BS125" s="258">
        <f t="shared" si="135"/>
        <v>1</v>
      </c>
      <c r="BT125" s="258">
        <f t="shared" si="135"/>
        <v>1</v>
      </c>
      <c r="BU125" s="258">
        <f t="shared" si="135"/>
        <v>1</v>
      </c>
      <c r="BV125" s="258">
        <f t="shared" si="135"/>
        <v>1</v>
      </c>
      <c r="BW125" s="258">
        <f t="shared" si="135"/>
        <v>1</v>
      </c>
      <c r="BX125" s="258">
        <f t="shared" si="135"/>
        <v>1</v>
      </c>
      <c r="BY125" s="258">
        <f t="shared" si="135"/>
        <v>1</v>
      </c>
      <c r="BZ125" s="258">
        <f t="shared" si="135"/>
        <v>1</v>
      </c>
      <c r="CA125" s="258">
        <f t="shared" si="135"/>
        <v>1</v>
      </c>
      <c r="CB125" s="258">
        <f t="shared" si="135"/>
        <v>1</v>
      </c>
      <c r="CC125" s="258">
        <f t="shared" si="135"/>
        <v>1</v>
      </c>
      <c r="CD125" s="258">
        <f t="shared" si="135"/>
        <v>1</v>
      </c>
      <c r="CE125" s="258">
        <f t="shared" si="135"/>
        <v>1</v>
      </c>
      <c r="CF125" s="258">
        <f t="shared" si="135"/>
        <v>1</v>
      </c>
      <c r="CG125" s="258">
        <f t="shared" si="135"/>
        <v>1</v>
      </c>
      <c r="CH125" s="258">
        <f t="shared" si="135"/>
        <v>1</v>
      </c>
      <c r="CI125" s="258">
        <f t="shared" si="135"/>
        <v>1</v>
      </c>
      <c r="CJ125" s="258">
        <f t="shared" si="135"/>
        <v>1</v>
      </c>
      <c r="CK125" s="258">
        <f t="shared" si="135"/>
        <v>1</v>
      </c>
      <c r="CL125" s="258">
        <f t="shared" si="135"/>
        <v>1</v>
      </c>
      <c r="CM125" s="258">
        <f t="shared" si="135"/>
        <v>1</v>
      </c>
      <c r="CN125" s="258">
        <f t="shared" si="135"/>
        <v>1</v>
      </c>
      <c r="CO125" s="258">
        <f t="shared" si="135"/>
        <v>1</v>
      </c>
      <c r="CP125" s="258">
        <f t="shared" si="135"/>
        <v>1</v>
      </c>
      <c r="CQ125" s="258">
        <f t="shared" si="135"/>
        <v>1</v>
      </c>
      <c r="CR125" s="258">
        <f t="shared" si="135"/>
        <v>1</v>
      </c>
      <c r="CS125" s="258">
        <f t="shared" si="135"/>
        <v>1</v>
      </c>
      <c r="CT125" s="258">
        <f t="shared" si="135"/>
        <v>1</v>
      </c>
      <c r="CU125" s="258">
        <f t="shared" si="135"/>
        <v>1</v>
      </c>
      <c r="CV125" s="258">
        <f t="shared" si="135"/>
        <v>1</v>
      </c>
      <c r="CW125" s="258">
        <f t="shared" si="135"/>
        <v>1</v>
      </c>
      <c r="CX125" s="258">
        <f t="shared" si="135"/>
        <v>1</v>
      </c>
      <c r="CY125" s="258">
        <f t="shared" si="135"/>
        <v>1</v>
      </c>
      <c r="CZ125" s="258">
        <f t="shared" si="135"/>
        <v>1</v>
      </c>
      <c r="DA125" s="258">
        <f t="shared" si="135"/>
        <v>1</v>
      </c>
      <c r="DB125" s="258">
        <f t="shared" si="135"/>
        <v>1</v>
      </c>
      <c r="DC125" s="258">
        <f t="shared" si="135"/>
        <v>1</v>
      </c>
      <c r="DD125" s="258">
        <f t="shared" si="135"/>
        <v>1</v>
      </c>
      <c r="DE125" s="258">
        <f t="shared" si="135"/>
        <v>1</v>
      </c>
      <c r="DF125" s="258">
        <f t="shared" si="135"/>
        <v>1</v>
      </c>
      <c r="DG125" s="258">
        <f t="shared" si="135"/>
        <v>1</v>
      </c>
      <c r="DH125" s="258">
        <f t="shared" si="135"/>
        <v>1</v>
      </c>
      <c r="DI125" s="258">
        <f t="shared" si="135"/>
        <v>0</v>
      </c>
      <c r="DJ125" s="258">
        <f t="shared" si="135"/>
        <v>0</v>
      </c>
      <c r="DK125" s="258">
        <f t="shared" si="135"/>
        <v>0</v>
      </c>
      <c r="DL125" s="258">
        <f t="shared" si="135"/>
        <v>0</v>
      </c>
      <c r="DM125" s="258">
        <f t="shared" si="135"/>
        <v>0</v>
      </c>
      <c r="DN125" s="258">
        <f t="shared" si="135"/>
        <v>0</v>
      </c>
      <c r="DO125" s="258">
        <f t="shared" si="135"/>
        <v>0</v>
      </c>
      <c r="DP125" s="258">
        <f t="shared" si="135"/>
        <v>0</v>
      </c>
      <c r="DQ125" s="258">
        <f t="shared" si="135"/>
        <v>0</v>
      </c>
      <c r="DR125" s="258">
        <f t="shared" si="135"/>
        <v>0</v>
      </c>
      <c r="DS125" s="258">
        <f t="shared" si="135"/>
        <v>0</v>
      </c>
      <c r="DT125" s="258">
        <f t="shared" si="135"/>
        <v>0</v>
      </c>
      <c r="DU125" s="258">
        <f t="shared" si="135"/>
        <v>0</v>
      </c>
      <c r="DV125" s="258">
        <f t="shared" si="135"/>
        <v>0</v>
      </c>
      <c r="DW125" s="258">
        <f t="shared" si="135"/>
        <v>0</v>
      </c>
      <c r="DX125" s="258">
        <f t="shared" si="135"/>
        <v>0</v>
      </c>
      <c r="DY125" s="258">
        <f t="shared" si="135"/>
        <v>0</v>
      </c>
      <c r="DZ125" s="258">
        <f t="shared" si="135"/>
        <v>0</v>
      </c>
      <c r="EA125" s="258">
        <f t="shared" si="135"/>
        <v>0</v>
      </c>
    </row>
    <row r="126" spans="1:131" s="507" customFormat="1" outlineLevel="2" x14ac:dyDescent="0.35">
      <c r="A126" s="108"/>
      <c r="B126" s="108"/>
      <c r="C126" s="109"/>
      <c r="D126" s="110"/>
      <c r="E126" s="111" t="s">
        <v>143</v>
      </c>
      <c r="F126" s="111"/>
      <c r="G126" s="111" t="s">
        <v>14</v>
      </c>
      <c r="H126" s="111"/>
      <c r="I126" s="111"/>
      <c r="J126" s="111">
        <f t="shared" ref="J126:AO126" si="136" xml:space="preserve"> IF( I126 = $F123, 1, I126 + 1) * J125</f>
        <v>0</v>
      </c>
      <c r="K126" s="111">
        <f t="shared" si="136"/>
        <v>0</v>
      </c>
      <c r="L126" s="111">
        <f t="shared" si="136"/>
        <v>0</v>
      </c>
      <c r="M126" s="111">
        <f t="shared" si="136"/>
        <v>1</v>
      </c>
      <c r="N126" s="111">
        <f t="shared" si="136"/>
        <v>2</v>
      </c>
      <c r="O126" s="111">
        <f t="shared" si="136"/>
        <v>3</v>
      </c>
      <c r="P126" s="111">
        <f t="shared" si="136"/>
        <v>4</v>
      </c>
      <c r="Q126" s="111">
        <f t="shared" si="136"/>
        <v>1</v>
      </c>
      <c r="R126" s="111">
        <f t="shared" si="136"/>
        <v>2</v>
      </c>
      <c r="S126" s="111">
        <f t="shared" si="136"/>
        <v>3</v>
      </c>
      <c r="T126" s="111">
        <f t="shared" si="136"/>
        <v>4</v>
      </c>
      <c r="U126" s="111">
        <f t="shared" si="136"/>
        <v>1</v>
      </c>
      <c r="V126" s="111">
        <f t="shared" si="136"/>
        <v>2</v>
      </c>
      <c r="W126" s="111">
        <f t="shared" si="136"/>
        <v>3</v>
      </c>
      <c r="X126" s="111">
        <f t="shared" si="136"/>
        <v>4</v>
      </c>
      <c r="Y126" s="111">
        <f t="shared" si="136"/>
        <v>1</v>
      </c>
      <c r="Z126" s="111">
        <f t="shared" si="136"/>
        <v>2</v>
      </c>
      <c r="AA126" s="111">
        <f t="shared" si="136"/>
        <v>3</v>
      </c>
      <c r="AB126" s="111">
        <f t="shared" si="136"/>
        <v>4</v>
      </c>
      <c r="AC126" s="111">
        <f t="shared" si="136"/>
        <v>1</v>
      </c>
      <c r="AD126" s="111">
        <f t="shared" si="136"/>
        <v>2</v>
      </c>
      <c r="AE126" s="111">
        <f t="shared" si="136"/>
        <v>3</v>
      </c>
      <c r="AF126" s="111">
        <f t="shared" si="136"/>
        <v>4</v>
      </c>
      <c r="AG126" s="111">
        <f t="shared" si="136"/>
        <v>1</v>
      </c>
      <c r="AH126" s="111">
        <f t="shared" si="136"/>
        <v>2</v>
      </c>
      <c r="AI126" s="111">
        <f t="shared" si="136"/>
        <v>3</v>
      </c>
      <c r="AJ126" s="111">
        <f t="shared" si="136"/>
        <v>4</v>
      </c>
      <c r="AK126" s="111">
        <f t="shared" si="136"/>
        <v>1</v>
      </c>
      <c r="AL126" s="111">
        <f t="shared" si="136"/>
        <v>2</v>
      </c>
      <c r="AM126" s="111">
        <f t="shared" si="136"/>
        <v>3</v>
      </c>
      <c r="AN126" s="111">
        <f t="shared" si="136"/>
        <v>4</v>
      </c>
      <c r="AO126" s="111">
        <f t="shared" si="136"/>
        <v>1</v>
      </c>
      <c r="AP126" s="111">
        <f t="shared" ref="AP126:BU126" si="137" xml:space="preserve"> IF( AO126 = $F123, 1, AO126 + 1) * AP125</f>
        <v>2</v>
      </c>
      <c r="AQ126" s="111">
        <f t="shared" si="137"/>
        <v>3</v>
      </c>
      <c r="AR126" s="111">
        <f t="shared" si="137"/>
        <v>4</v>
      </c>
      <c r="AS126" s="111">
        <f t="shared" si="137"/>
        <v>1</v>
      </c>
      <c r="AT126" s="111">
        <f t="shared" si="137"/>
        <v>2</v>
      </c>
      <c r="AU126" s="111">
        <f t="shared" si="137"/>
        <v>3</v>
      </c>
      <c r="AV126" s="111">
        <f t="shared" si="137"/>
        <v>4</v>
      </c>
      <c r="AW126" s="111">
        <f t="shared" si="137"/>
        <v>1</v>
      </c>
      <c r="AX126" s="111">
        <f t="shared" si="137"/>
        <v>2</v>
      </c>
      <c r="AY126" s="111">
        <f t="shared" si="137"/>
        <v>3</v>
      </c>
      <c r="AZ126" s="111">
        <f t="shared" si="137"/>
        <v>4</v>
      </c>
      <c r="BA126" s="111">
        <f t="shared" si="137"/>
        <v>1</v>
      </c>
      <c r="BB126" s="111">
        <f t="shared" si="137"/>
        <v>2</v>
      </c>
      <c r="BC126" s="111">
        <f t="shared" si="137"/>
        <v>3</v>
      </c>
      <c r="BD126" s="111">
        <f t="shared" si="137"/>
        <v>4</v>
      </c>
      <c r="BE126" s="111">
        <f t="shared" si="137"/>
        <v>1</v>
      </c>
      <c r="BF126" s="111">
        <f t="shared" si="137"/>
        <v>2</v>
      </c>
      <c r="BG126" s="111">
        <f t="shared" si="137"/>
        <v>3</v>
      </c>
      <c r="BH126" s="111">
        <f t="shared" si="137"/>
        <v>4</v>
      </c>
      <c r="BI126" s="111">
        <f t="shared" si="137"/>
        <v>1</v>
      </c>
      <c r="BJ126" s="111">
        <f t="shared" si="137"/>
        <v>2</v>
      </c>
      <c r="BK126" s="111">
        <f t="shared" si="137"/>
        <v>3</v>
      </c>
      <c r="BL126" s="111">
        <f t="shared" si="137"/>
        <v>4</v>
      </c>
      <c r="BM126" s="111">
        <f t="shared" si="137"/>
        <v>1</v>
      </c>
      <c r="BN126" s="111">
        <f t="shared" si="137"/>
        <v>2</v>
      </c>
      <c r="BO126" s="111">
        <f t="shared" si="137"/>
        <v>3</v>
      </c>
      <c r="BP126" s="111">
        <f t="shared" si="137"/>
        <v>4</v>
      </c>
      <c r="BQ126" s="111">
        <f t="shared" si="137"/>
        <v>1</v>
      </c>
      <c r="BR126" s="111">
        <f t="shared" si="137"/>
        <v>2</v>
      </c>
      <c r="BS126" s="111">
        <f t="shared" si="137"/>
        <v>3</v>
      </c>
      <c r="BT126" s="111">
        <f t="shared" si="137"/>
        <v>4</v>
      </c>
      <c r="BU126" s="111">
        <f t="shared" si="137"/>
        <v>1</v>
      </c>
      <c r="BV126" s="111">
        <f t="shared" ref="BV126:DA126" si="138" xml:space="preserve"> IF( BU126 = $F123, 1, BU126 + 1) * BV125</f>
        <v>2</v>
      </c>
      <c r="BW126" s="111">
        <f t="shared" si="138"/>
        <v>3</v>
      </c>
      <c r="BX126" s="111">
        <f t="shared" si="138"/>
        <v>4</v>
      </c>
      <c r="BY126" s="111">
        <f t="shared" si="138"/>
        <v>1</v>
      </c>
      <c r="BZ126" s="111">
        <f t="shared" si="138"/>
        <v>2</v>
      </c>
      <c r="CA126" s="111">
        <f t="shared" si="138"/>
        <v>3</v>
      </c>
      <c r="CB126" s="111">
        <f t="shared" si="138"/>
        <v>4</v>
      </c>
      <c r="CC126" s="111">
        <f t="shared" si="138"/>
        <v>1</v>
      </c>
      <c r="CD126" s="111">
        <f t="shared" si="138"/>
        <v>2</v>
      </c>
      <c r="CE126" s="111">
        <f t="shared" si="138"/>
        <v>3</v>
      </c>
      <c r="CF126" s="111">
        <f t="shared" si="138"/>
        <v>4</v>
      </c>
      <c r="CG126" s="111">
        <f t="shared" si="138"/>
        <v>1</v>
      </c>
      <c r="CH126" s="111">
        <f t="shared" si="138"/>
        <v>2</v>
      </c>
      <c r="CI126" s="111">
        <f t="shared" si="138"/>
        <v>3</v>
      </c>
      <c r="CJ126" s="111">
        <f t="shared" si="138"/>
        <v>4</v>
      </c>
      <c r="CK126" s="111">
        <f t="shared" si="138"/>
        <v>1</v>
      </c>
      <c r="CL126" s="111">
        <f t="shared" si="138"/>
        <v>2</v>
      </c>
      <c r="CM126" s="111">
        <f t="shared" si="138"/>
        <v>3</v>
      </c>
      <c r="CN126" s="111">
        <f t="shared" si="138"/>
        <v>4</v>
      </c>
      <c r="CO126" s="111">
        <f t="shared" si="138"/>
        <v>1</v>
      </c>
      <c r="CP126" s="111">
        <f t="shared" si="138"/>
        <v>2</v>
      </c>
      <c r="CQ126" s="111">
        <f t="shared" si="138"/>
        <v>3</v>
      </c>
      <c r="CR126" s="111">
        <f t="shared" si="138"/>
        <v>4</v>
      </c>
      <c r="CS126" s="111">
        <f t="shared" si="138"/>
        <v>1</v>
      </c>
      <c r="CT126" s="111">
        <f t="shared" si="138"/>
        <v>2</v>
      </c>
      <c r="CU126" s="111">
        <f t="shared" si="138"/>
        <v>3</v>
      </c>
      <c r="CV126" s="111">
        <f t="shared" si="138"/>
        <v>4</v>
      </c>
      <c r="CW126" s="111">
        <f t="shared" si="138"/>
        <v>1</v>
      </c>
      <c r="CX126" s="111">
        <f t="shared" si="138"/>
        <v>2</v>
      </c>
      <c r="CY126" s="111">
        <f t="shared" si="138"/>
        <v>3</v>
      </c>
      <c r="CZ126" s="111">
        <f t="shared" si="138"/>
        <v>4</v>
      </c>
      <c r="DA126" s="111">
        <f t="shared" si="138"/>
        <v>1</v>
      </c>
      <c r="DB126" s="111">
        <f t="shared" ref="DB126:EA126" si="139" xml:space="preserve"> IF( DA126 = $F123, 1, DA126 + 1) * DB125</f>
        <v>2</v>
      </c>
      <c r="DC126" s="111">
        <f t="shared" si="139"/>
        <v>3</v>
      </c>
      <c r="DD126" s="111">
        <f t="shared" si="139"/>
        <v>4</v>
      </c>
      <c r="DE126" s="111">
        <f t="shared" si="139"/>
        <v>1</v>
      </c>
      <c r="DF126" s="111">
        <f t="shared" si="139"/>
        <v>2</v>
      </c>
      <c r="DG126" s="111">
        <f t="shared" si="139"/>
        <v>3</v>
      </c>
      <c r="DH126" s="111">
        <f t="shared" si="139"/>
        <v>4</v>
      </c>
      <c r="DI126" s="111">
        <f t="shared" si="139"/>
        <v>0</v>
      </c>
      <c r="DJ126" s="111">
        <f t="shared" si="139"/>
        <v>0</v>
      </c>
      <c r="DK126" s="111">
        <f t="shared" si="139"/>
        <v>0</v>
      </c>
      <c r="DL126" s="111">
        <f t="shared" si="139"/>
        <v>0</v>
      </c>
      <c r="DM126" s="111">
        <f t="shared" si="139"/>
        <v>0</v>
      </c>
      <c r="DN126" s="111">
        <f t="shared" si="139"/>
        <v>0</v>
      </c>
      <c r="DO126" s="111">
        <f t="shared" si="139"/>
        <v>0</v>
      </c>
      <c r="DP126" s="111">
        <f t="shared" si="139"/>
        <v>0</v>
      </c>
      <c r="DQ126" s="111">
        <f t="shared" si="139"/>
        <v>0</v>
      </c>
      <c r="DR126" s="111">
        <f t="shared" si="139"/>
        <v>0</v>
      </c>
      <c r="DS126" s="111">
        <f t="shared" si="139"/>
        <v>0</v>
      </c>
      <c r="DT126" s="111">
        <f t="shared" si="139"/>
        <v>0</v>
      </c>
      <c r="DU126" s="111">
        <f t="shared" si="139"/>
        <v>0</v>
      </c>
      <c r="DV126" s="111">
        <f t="shared" si="139"/>
        <v>0</v>
      </c>
      <c r="DW126" s="111">
        <f t="shared" si="139"/>
        <v>0</v>
      </c>
      <c r="DX126" s="111">
        <f t="shared" si="139"/>
        <v>0</v>
      </c>
      <c r="DY126" s="111">
        <f t="shared" si="139"/>
        <v>0</v>
      </c>
      <c r="DZ126" s="111">
        <f t="shared" si="139"/>
        <v>0</v>
      </c>
      <c r="EA126" s="111">
        <f t="shared" si="139"/>
        <v>0</v>
      </c>
    </row>
    <row r="127" spans="1:131" outlineLevel="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outlineLevel="1" x14ac:dyDescent="0.35">
      <c r="A128" s="209"/>
      <c r="B128" s="209" t="s">
        <v>124</v>
      </c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2" x14ac:dyDescent="0.35">
      <c r="A129" s="416"/>
      <c r="B129" s="416"/>
      <c r="C129" s="417"/>
      <c r="D129" s="418"/>
      <c r="E129" s="419" t="str">
        <f xml:space="preserve"> InpC!E$60</f>
        <v>Number of periods in a year</v>
      </c>
      <c r="F129" s="419">
        <f xml:space="preserve"> InpC!F$60</f>
        <v>4</v>
      </c>
      <c r="G129" s="419" t="str">
        <f xml:space="preserve"> InpC!G$60</f>
        <v>periods</v>
      </c>
      <c r="H129" s="419"/>
      <c r="I129" s="419"/>
      <c r="J129" s="419"/>
      <c r="K129" s="419"/>
      <c r="L129" s="419"/>
      <c r="M129" s="419"/>
      <c r="N129" s="419"/>
      <c r="O129" s="419"/>
      <c r="P129" s="419"/>
      <c r="Q129" s="419"/>
      <c r="R129" s="419"/>
      <c r="S129" s="419"/>
      <c r="T129" s="419"/>
      <c r="U129" s="419"/>
      <c r="V129" s="419"/>
      <c r="W129" s="419"/>
      <c r="X129" s="419"/>
      <c r="Y129" s="419"/>
      <c r="Z129" s="419"/>
      <c r="AA129" s="419"/>
      <c r="AB129" s="419"/>
      <c r="AC129" s="419"/>
      <c r="AD129" s="419"/>
      <c r="AE129" s="419"/>
      <c r="AF129" s="419"/>
      <c r="AG129" s="419"/>
      <c r="AH129" s="419"/>
      <c r="AI129" s="419"/>
      <c r="AJ129" s="419"/>
      <c r="AK129" s="419"/>
      <c r="AL129" s="419"/>
      <c r="AM129" s="419"/>
      <c r="AN129" s="419"/>
      <c r="AO129" s="419"/>
      <c r="AP129" s="419"/>
      <c r="AQ129" s="419"/>
      <c r="AR129" s="419"/>
      <c r="AS129" s="419"/>
      <c r="AT129" s="419"/>
      <c r="AU129" s="419"/>
      <c r="AV129" s="419"/>
      <c r="AW129" s="419"/>
      <c r="AX129" s="419"/>
      <c r="AY129" s="419"/>
      <c r="AZ129" s="419"/>
      <c r="BA129" s="419"/>
      <c r="BB129" s="419"/>
      <c r="BC129" s="419"/>
      <c r="BD129" s="419"/>
      <c r="BE129" s="419"/>
      <c r="BF129" s="419"/>
      <c r="BG129" s="419"/>
      <c r="BH129" s="419"/>
      <c r="BI129" s="419"/>
      <c r="BJ129" s="419"/>
      <c r="BK129" s="419"/>
      <c r="BL129" s="419"/>
      <c r="BM129" s="419"/>
      <c r="BN129" s="419"/>
      <c r="BO129" s="419"/>
      <c r="BP129" s="419"/>
      <c r="BQ129" s="419"/>
      <c r="BR129" s="419"/>
      <c r="BS129" s="419"/>
      <c r="BT129" s="419"/>
      <c r="BU129" s="419"/>
      <c r="BV129" s="419"/>
      <c r="BW129" s="419"/>
      <c r="BX129" s="419"/>
      <c r="BY129" s="419"/>
      <c r="BZ129" s="419"/>
      <c r="CA129" s="419"/>
      <c r="CB129" s="419"/>
      <c r="CC129" s="419"/>
      <c r="CD129" s="419"/>
      <c r="CE129" s="419"/>
      <c r="CF129" s="419"/>
      <c r="CG129" s="419"/>
      <c r="CH129" s="419"/>
      <c r="CI129" s="419"/>
      <c r="CJ129" s="419"/>
      <c r="CK129" s="419"/>
      <c r="CL129" s="419"/>
      <c r="CM129" s="419"/>
      <c r="CN129" s="419"/>
      <c r="CO129" s="419"/>
      <c r="CP129" s="419"/>
      <c r="CQ129" s="419"/>
      <c r="CR129" s="419"/>
      <c r="CS129" s="419"/>
      <c r="CT129" s="419"/>
      <c r="CU129" s="419"/>
      <c r="CV129" s="419"/>
      <c r="CW129" s="419"/>
      <c r="CX129" s="419"/>
      <c r="CY129" s="419"/>
      <c r="CZ129" s="419"/>
      <c r="DA129" s="419"/>
      <c r="DB129" s="419"/>
      <c r="DC129" s="419"/>
      <c r="DD129" s="419"/>
      <c r="DE129" s="419"/>
      <c r="DF129" s="419"/>
      <c r="DG129" s="419"/>
      <c r="DH129" s="419"/>
      <c r="DI129" s="419"/>
      <c r="DJ129" s="419"/>
      <c r="DK129" s="419"/>
      <c r="DL129" s="419"/>
      <c r="DM129" s="419"/>
      <c r="DN129" s="419"/>
      <c r="DO129" s="419"/>
      <c r="DP129" s="419"/>
      <c r="DQ129" s="419"/>
      <c r="DR129" s="419"/>
      <c r="DS129" s="419"/>
      <c r="DT129" s="419"/>
      <c r="DU129" s="419"/>
      <c r="DV129" s="419"/>
      <c r="DW129" s="419"/>
      <c r="DX129" s="419"/>
      <c r="DY129" s="419"/>
      <c r="DZ129" s="419"/>
      <c r="EA129" s="419"/>
    </row>
    <row r="130" spans="1:131" outlineLevel="2" x14ac:dyDescent="0.35">
      <c r="A130" s="375"/>
      <c r="B130" s="375"/>
      <c r="C130" s="376"/>
      <c r="D130" s="161"/>
      <c r="E130" s="163" t="str">
        <f t="shared" ref="E130:AJ130" si="140" xml:space="preserve"> E$33</f>
        <v>End of contract year flag</v>
      </c>
      <c r="F130" s="163">
        <f t="shared" si="140"/>
        <v>0</v>
      </c>
      <c r="G130" s="163">
        <f t="shared" si="140"/>
        <v>0</v>
      </c>
      <c r="H130" s="163">
        <f t="shared" si="140"/>
        <v>0</v>
      </c>
      <c r="I130" s="163">
        <f t="shared" si="140"/>
        <v>0</v>
      </c>
      <c r="J130" s="163">
        <f t="shared" si="140"/>
        <v>0</v>
      </c>
      <c r="K130" s="163">
        <f t="shared" si="140"/>
        <v>0</v>
      </c>
      <c r="L130" s="163">
        <f t="shared" si="140"/>
        <v>1</v>
      </c>
      <c r="M130" s="163">
        <f t="shared" si="140"/>
        <v>0</v>
      </c>
      <c r="N130" s="163">
        <f t="shared" si="140"/>
        <v>0</v>
      </c>
      <c r="O130" s="163">
        <f t="shared" si="140"/>
        <v>0</v>
      </c>
      <c r="P130" s="163">
        <f t="shared" si="140"/>
        <v>1</v>
      </c>
      <c r="Q130" s="163">
        <f t="shared" si="140"/>
        <v>0</v>
      </c>
      <c r="R130" s="163">
        <f t="shared" si="140"/>
        <v>0</v>
      </c>
      <c r="S130" s="163">
        <f t="shared" si="140"/>
        <v>0</v>
      </c>
      <c r="T130" s="163">
        <f t="shared" si="140"/>
        <v>1</v>
      </c>
      <c r="U130" s="163">
        <f t="shared" si="140"/>
        <v>0</v>
      </c>
      <c r="V130" s="163">
        <f t="shared" si="140"/>
        <v>0</v>
      </c>
      <c r="W130" s="163">
        <f t="shared" si="140"/>
        <v>0</v>
      </c>
      <c r="X130" s="163">
        <f t="shared" si="140"/>
        <v>1</v>
      </c>
      <c r="Y130" s="163">
        <f t="shared" si="140"/>
        <v>0</v>
      </c>
      <c r="Z130" s="163">
        <f t="shared" si="140"/>
        <v>0</v>
      </c>
      <c r="AA130" s="163">
        <f t="shared" si="140"/>
        <v>0</v>
      </c>
      <c r="AB130" s="163">
        <f t="shared" si="140"/>
        <v>1</v>
      </c>
      <c r="AC130" s="163">
        <f t="shared" si="140"/>
        <v>0</v>
      </c>
      <c r="AD130" s="163">
        <f t="shared" si="140"/>
        <v>0</v>
      </c>
      <c r="AE130" s="163">
        <f t="shared" si="140"/>
        <v>0</v>
      </c>
      <c r="AF130" s="163">
        <f t="shared" si="140"/>
        <v>1</v>
      </c>
      <c r="AG130" s="163">
        <f t="shared" si="140"/>
        <v>0</v>
      </c>
      <c r="AH130" s="163">
        <f t="shared" si="140"/>
        <v>0</v>
      </c>
      <c r="AI130" s="163">
        <f t="shared" si="140"/>
        <v>0</v>
      </c>
      <c r="AJ130" s="163">
        <f t="shared" si="140"/>
        <v>1</v>
      </c>
      <c r="AK130" s="163">
        <f t="shared" ref="AK130:BP130" si="141" xml:space="preserve"> AK$33</f>
        <v>0</v>
      </c>
      <c r="AL130" s="163">
        <f t="shared" si="141"/>
        <v>0</v>
      </c>
      <c r="AM130" s="163">
        <f t="shared" si="141"/>
        <v>0</v>
      </c>
      <c r="AN130" s="163">
        <f t="shared" si="141"/>
        <v>1</v>
      </c>
      <c r="AO130" s="163">
        <f t="shared" si="141"/>
        <v>0</v>
      </c>
      <c r="AP130" s="163">
        <f t="shared" si="141"/>
        <v>0</v>
      </c>
      <c r="AQ130" s="163">
        <f t="shared" si="141"/>
        <v>0</v>
      </c>
      <c r="AR130" s="163">
        <f t="shared" si="141"/>
        <v>1</v>
      </c>
      <c r="AS130" s="163">
        <f t="shared" si="141"/>
        <v>0</v>
      </c>
      <c r="AT130" s="163">
        <f t="shared" si="141"/>
        <v>0</v>
      </c>
      <c r="AU130" s="163">
        <f t="shared" si="141"/>
        <v>0</v>
      </c>
      <c r="AV130" s="163">
        <f t="shared" si="141"/>
        <v>1</v>
      </c>
      <c r="AW130" s="163">
        <f t="shared" si="141"/>
        <v>0</v>
      </c>
      <c r="AX130" s="163">
        <f t="shared" si="141"/>
        <v>0</v>
      </c>
      <c r="AY130" s="163">
        <f t="shared" si="141"/>
        <v>0</v>
      </c>
      <c r="AZ130" s="163">
        <f t="shared" si="141"/>
        <v>1</v>
      </c>
      <c r="BA130" s="163">
        <f t="shared" si="141"/>
        <v>0</v>
      </c>
      <c r="BB130" s="163">
        <f t="shared" si="141"/>
        <v>0</v>
      </c>
      <c r="BC130" s="163">
        <f t="shared" si="141"/>
        <v>0</v>
      </c>
      <c r="BD130" s="163">
        <f t="shared" si="141"/>
        <v>1</v>
      </c>
      <c r="BE130" s="163">
        <f t="shared" si="141"/>
        <v>0</v>
      </c>
      <c r="BF130" s="163">
        <f t="shared" si="141"/>
        <v>0</v>
      </c>
      <c r="BG130" s="163">
        <f t="shared" si="141"/>
        <v>0</v>
      </c>
      <c r="BH130" s="163">
        <f t="shared" si="141"/>
        <v>1</v>
      </c>
      <c r="BI130" s="163">
        <f t="shared" si="141"/>
        <v>0</v>
      </c>
      <c r="BJ130" s="163">
        <f t="shared" si="141"/>
        <v>0</v>
      </c>
      <c r="BK130" s="163">
        <f t="shared" si="141"/>
        <v>0</v>
      </c>
      <c r="BL130" s="163">
        <f t="shared" si="141"/>
        <v>1</v>
      </c>
      <c r="BM130" s="163">
        <f t="shared" si="141"/>
        <v>0</v>
      </c>
      <c r="BN130" s="163">
        <f t="shared" si="141"/>
        <v>0</v>
      </c>
      <c r="BO130" s="163">
        <f t="shared" si="141"/>
        <v>0</v>
      </c>
      <c r="BP130" s="163">
        <f t="shared" si="141"/>
        <v>1</v>
      </c>
      <c r="BQ130" s="163">
        <f t="shared" ref="BQ130:CV130" si="142" xml:space="preserve"> BQ$33</f>
        <v>0</v>
      </c>
      <c r="BR130" s="163">
        <f t="shared" si="142"/>
        <v>0</v>
      </c>
      <c r="BS130" s="163">
        <f t="shared" si="142"/>
        <v>0</v>
      </c>
      <c r="BT130" s="163">
        <f t="shared" si="142"/>
        <v>1</v>
      </c>
      <c r="BU130" s="163">
        <f t="shared" si="142"/>
        <v>0</v>
      </c>
      <c r="BV130" s="163">
        <f t="shared" si="142"/>
        <v>0</v>
      </c>
      <c r="BW130" s="163">
        <f t="shared" si="142"/>
        <v>0</v>
      </c>
      <c r="BX130" s="163">
        <f t="shared" si="142"/>
        <v>1</v>
      </c>
      <c r="BY130" s="163">
        <f t="shared" si="142"/>
        <v>0</v>
      </c>
      <c r="BZ130" s="163">
        <f t="shared" si="142"/>
        <v>0</v>
      </c>
      <c r="CA130" s="163">
        <f t="shared" si="142"/>
        <v>0</v>
      </c>
      <c r="CB130" s="163">
        <f t="shared" si="142"/>
        <v>1</v>
      </c>
      <c r="CC130" s="163">
        <f t="shared" si="142"/>
        <v>0</v>
      </c>
      <c r="CD130" s="163">
        <f t="shared" si="142"/>
        <v>0</v>
      </c>
      <c r="CE130" s="163">
        <f t="shared" si="142"/>
        <v>0</v>
      </c>
      <c r="CF130" s="163">
        <f t="shared" si="142"/>
        <v>1</v>
      </c>
      <c r="CG130" s="163">
        <f t="shared" si="142"/>
        <v>0</v>
      </c>
      <c r="CH130" s="163">
        <f t="shared" si="142"/>
        <v>0</v>
      </c>
      <c r="CI130" s="163">
        <f t="shared" si="142"/>
        <v>0</v>
      </c>
      <c r="CJ130" s="163">
        <f t="shared" si="142"/>
        <v>1</v>
      </c>
      <c r="CK130" s="163">
        <f t="shared" si="142"/>
        <v>0</v>
      </c>
      <c r="CL130" s="163">
        <f t="shared" si="142"/>
        <v>0</v>
      </c>
      <c r="CM130" s="163">
        <f t="shared" si="142"/>
        <v>0</v>
      </c>
      <c r="CN130" s="163">
        <f t="shared" si="142"/>
        <v>1</v>
      </c>
      <c r="CO130" s="163">
        <f t="shared" si="142"/>
        <v>0</v>
      </c>
      <c r="CP130" s="163">
        <f t="shared" si="142"/>
        <v>0</v>
      </c>
      <c r="CQ130" s="163">
        <f t="shared" si="142"/>
        <v>0</v>
      </c>
      <c r="CR130" s="163">
        <f t="shared" si="142"/>
        <v>1</v>
      </c>
      <c r="CS130" s="163">
        <f t="shared" si="142"/>
        <v>0</v>
      </c>
      <c r="CT130" s="163">
        <f t="shared" si="142"/>
        <v>0</v>
      </c>
      <c r="CU130" s="163">
        <f t="shared" si="142"/>
        <v>0</v>
      </c>
      <c r="CV130" s="163">
        <f t="shared" si="142"/>
        <v>1</v>
      </c>
      <c r="CW130" s="163">
        <f t="shared" ref="CW130:EA130" si="143" xml:space="preserve"> CW$33</f>
        <v>0</v>
      </c>
      <c r="CX130" s="163">
        <f t="shared" si="143"/>
        <v>0</v>
      </c>
      <c r="CY130" s="163">
        <f t="shared" si="143"/>
        <v>0</v>
      </c>
      <c r="CZ130" s="163">
        <f t="shared" si="143"/>
        <v>1</v>
      </c>
      <c r="DA130" s="163">
        <f t="shared" si="143"/>
        <v>0</v>
      </c>
      <c r="DB130" s="163">
        <f t="shared" si="143"/>
        <v>0</v>
      </c>
      <c r="DC130" s="163">
        <f t="shared" si="143"/>
        <v>0</v>
      </c>
      <c r="DD130" s="163">
        <f t="shared" si="143"/>
        <v>1</v>
      </c>
      <c r="DE130" s="163">
        <f t="shared" si="143"/>
        <v>0</v>
      </c>
      <c r="DF130" s="163">
        <f t="shared" si="143"/>
        <v>0</v>
      </c>
      <c r="DG130" s="163">
        <f t="shared" si="143"/>
        <v>0</v>
      </c>
      <c r="DH130" s="163">
        <f t="shared" si="143"/>
        <v>1</v>
      </c>
      <c r="DI130" s="163">
        <f t="shared" si="143"/>
        <v>0</v>
      </c>
      <c r="DJ130" s="163">
        <f t="shared" si="143"/>
        <v>0</v>
      </c>
      <c r="DK130" s="163">
        <f t="shared" si="143"/>
        <v>0</v>
      </c>
      <c r="DL130" s="163">
        <f t="shared" si="143"/>
        <v>1</v>
      </c>
      <c r="DM130" s="163">
        <f t="shared" si="143"/>
        <v>0</v>
      </c>
      <c r="DN130" s="163">
        <f t="shared" si="143"/>
        <v>0</v>
      </c>
      <c r="DO130" s="163">
        <f t="shared" si="143"/>
        <v>0</v>
      </c>
      <c r="DP130" s="163">
        <f t="shared" si="143"/>
        <v>1</v>
      </c>
      <c r="DQ130" s="163">
        <f t="shared" si="143"/>
        <v>0</v>
      </c>
      <c r="DR130" s="163">
        <f t="shared" si="143"/>
        <v>0</v>
      </c>
      <c r="DS130" s="163">
        <f t="shared" si="143"/>
        <v>0</v>
      </c>
      <c r="DT130" s="163">
        <f t="shared" si="143"/>
        <v>1</v>
      </c>
      <c r="DU130" s="163">
        <f t="shared" si="143"/>
        <v>0</v>
      </c>
      <c r="DV130" s="163">
        <f t="shared" si="143"/>
        <v>0</v>
      </c>
      <c r="DW130" s="163">
        <f t="shared" si="143"/>
        <v>0</v>
      </c>
      <c r="DX130" s="163">
        <f t="shared" si="143"/>
        <v>1</v>
      </c>
      <c r="DY130" s="163">
        <f t="shared" si="143"/>
        <v>0</v>
      </c>
      <c r="DZ130" s="163">
        <f t="shared" si="143"/>
        <v>0</v>
      </c>
      <c r="EA130" s="163">
        <f t="shared" si="143"/>
        <v>0</v>
      </c>
    </row>
    <row r="131" spans="1:131" outlineLevel="2" x14ac:dyDescent="0.35">
      <c r="A131" s="375"/>
      <c r="B131" s="375"/>
      <c r="C131" s="376"/>
      <c r="D131" s="161"/>
      <c r="E131" s="163" t="str">
        <f t="shared" ref="E131:BP131" si="144" xml:space="preserve"> E$97</f>
        <v>Operating period flag</v>
      </c>
      <c r="F131" s="163">
        <f t="shared" si="144"/>
        <v>0</v>
      </c>
      <c r="G131" s="163" t="str">
        <f t="shared" si="144"/>
        <v>flag</v>
      </c>
      <c r="H131" s="163">
        <f t="shared" si="144"/>
        <v>100</v>
      </c>
      <c r="I131" s="163">
        <f t="shared" si="144"/>
        <v>0</v>
      </c>
      <c r="J131" s="163">
        <f t="shared" si="144"/>
        <v>0</v>
      </c>
      <c r="K131" s="163">
        <f t="shared" si="144"/>
        <v>0</v>
      </c>
      <c r="L131" s="163">
        <f t="shared" si="144"/>
        <v>0</v>
      </c>
      <c r="M131" s="163">
        <f t="shared" si="144"/>
        <v>1</v>
      </c>
      <c r="N131" s="163">
        <f t="shared" si="144"/>
        <v>1</v>
      </c>
      <c r="O131" s="163">
        <f t="shared" si="144"/>
        <v>1</v>
      </c>
      <c r="P131" s="163">
        <f t="shared" si="144"/>
        <v>1</v>
      </c>
      <c r="Q131" s="163">
        <f t="shared" si="144"/>
        <v>1</v>
      </c>
      <c r="R131" s="163">
        <f t="shared" si="144"/>
        <v>1</v>
      </c>
      <c r="S131" s="163">
        <f t="shared" si="144"/>
        <v>1</v>
      </c>
      <c r="T131" s="163">
        <f t="shared" si="144"/>
        <v>1</v>
      </c>
      <c r="U131" s="163">
        <f t="shared" si="144"/>
        <v>1</v>
      </c>
      <c r="V131" s="163">
        <f t="shared" si="144"/>
        <v>1</v>
      </c>
      <c r="W131" s="163">
        <f t="shared" si="144"/>
        <v>1</v>
      </c>
      <c r="X131" s="163">
        <f t="shared" si="144"/>
        <v>1</v>
      </c>
      <c r="Y131" s="163">
        <f t="shared" si="144"/>
        <v>1</v>
      </c>
      <c r="Z131" s="163">
        <f t="shared" si="144"/>
        <v>1</v>
      </c>
      <c r="AA131" s="163">
        <f t="shared" si="144"/>
        <v>1</v>
      </c>
      <c r="AB131" s="163">
        <f t="shared" si="144"/>
        <v>1</v>
      </c>
      <c r="AC131" s="163">
        <f t="shared" si="144"/>
        <v>1</v>
      </c>
      <c r="AD131" s="163">
        <f t="shared" si="144"/>
        <v>1</v>
      </c>
      <c r="AE131" s="163">
        <f t="shared" si="144"/>
        <v>1</v>
      </c>
      <c r="AF131" s="163">
        <f t="shared" si="144"/>
        <v>1</v>
      </c>
      <c r="AG131" s="163">
        <f t="shared" si="144"/>
        <v>1</v>
      </c>
      <c r="AH131" s="163">
        <f t="shared" si="144"/>
        <v>1</v>
      </c>
      <c r="AI131" s="163">
        <f t="shared" si="144"/>
        <v>1</v>
      </c>
      <c r="AJ131" s="163">
        <f t="shared" si="144"/>
        <v>1</v>
      </c>
      <c r="AK131" s="163">
        <f t="shared" si="144"/>
        <v>1</v>
      </c>
      <c r="AL131" s="163">
        <f t="shared" si="144"/>
        <v>1</v>
      </c>
      <c r="AM131" s="163">
        <f t="shared" si="144"/>
        <v>1</v>
      </c>
      <c r="AN131" s="163">
        <f t="shared" si="144"/>
        <v>1</v>
      </c>
      <c r="AO131" s="163">
        <f t="shared" si="144"/>
        <v>1</v>
      </c>
      <c r="AP131" s="163">
        <f t="shared" si="144"/>
        <v>1</v>
      </c>
      <c r="AQ131" s="163">
        <f t="shared" si="144"/>
        <v>1</v>
      </c>
      <c r="AR131" s="163">
        <f t="shared" si="144"/>
        <v>1</v>
      </c>
      <c r="AS131" s="163">
        <f t="shared" si="144"/>
        <v>1</v>
      </c>
      <c r="AT131" s="163">
        <f t="shared" si="144"/>
        <v>1</v>
      </c>
      <c r="AU131" s="163">
        <f t="shared" si="144"/>
        <v>1</v>
      </c>
      <c r="AV131" s="163">
        <f t="shared" si="144"/>
        <v>1</v>
      </c>
      <c r="AW131" s="163">
        <f t="shared" si="144"/>
        <v>1</v>
      </c>
      <c r="AX131" s="163">
        <f t="shared" si="144"/>
        <v>1</v>
      </c>
      <c r="AY131" s="163">
        <f t="shared" si="144"/>
        <v>1</v>
      </c>
      <c r="AZ131" s="163">
        <f t="shared" si="144"/>
        <v>1</v>
      </c>
      <c r="BA131" s="163">
        <f t="shared" si="144"/>
        <v>1</v>
      </c>
      <c r="BB131" s="163">
        <f t="shared" si="144"/>
        <v>1</v>
      </c>
      <c r="BC131" s="163">
        <f t="shared" si="144"/>
        <v>1</v>
      </c>
      <c r="BD131" s="163">
        <f t="shared" si="144"/>
        <v>1</v>
      </c>
      <c r="BE131" s="163">
        <f t="shared" si="144"/>
        <v>1</v>
      </c>
      <c r="BF131" s="163">
        <f t="shared" si="144"/>
        <v>1</v>
      </c>
      <c r="BG131" s="163">
        <f t="shared" si="144"/>
        <v>1</v>
      </c>
      <c r="BH131" s="163">
        <f t="shared" si="144"/>
        <v>1</v>
      </c>
      <c r="BI131" s="163">
        <f t="shared" si="144"/>
        <v>1</v>
      </c>
      <c r="BJ131" s="163">
        <f t="shared" si="144"/>
        <v>1</v>
      </c>
      <c r="BK131" s="163">
        <f t="shared" si="144"/>
        <v>1</v>
      </c>
      <c r="BL131" s="163">
        <f t="shared" si="144"/>
        <v>1</v>
      </c>
      <c r="BM131" s="163">
        <f t="shared" si="144"/>
        <v>1</v>
      </c>
      <c r="BN131" s="163">
        <f t="shared" si="144"/>
        <v>1</v>
      </c>
      <c r="BO131" s="163">
        <f t="shared" si="144"/>
        <v>1</v>
      </c>
      <c r="BP131" s="163">
        <f t="shared" si="144"/>
        <v>1</v>
      </c>
      <c r="BQ131" s="163">
        <f t="shared" ref="BQ131:EA131" si="145" xml:space="preserve"> BQ$97</f>
        <v>1</v>
      </c>
      <c r="BR131" s="163">
        <f t="shared" si="145"/>
        <v>1</v>
      </c>
      <c r="BS131" s="163">
        <f t="shared" si="145"/>
        <v>1</v>
      </c>
      <c r="BT131" s="163">
        <f t="shared" si="145"/>
        <v>1</v>
      </c>
      <c r="BU131" s="163">
        <f t="shared" si="145"/>
        <v>1</v>
      </c>
      <c r="BV131" s="163">
        <f t="shared" si="145"/>
        <v>1</v>
      </c>
      <c r="BW131" s="163">
        <f t="shared" si="145"/>
        <v>1</v>
      </c>
      <c r="BX131" s="163">
        <f t="shared" si="145"/>
        <v>1</v>
      </c>
      <c r="BY131" s="163">
        <f t="shared" si="145"/>
        <v>1</v>
      </c>
      <c r="BZ131" s="163">
        <f t="shared" si="145"/>
        <v>1</v>
      </c>
      <c r="CA131" s="163">
        <f t="shared" si="145"/>
        <v>1</v>
      </c>
      <c r="CB131" s="163">
        <f t="shared" si="145"/>
        <v>1</v>
      </c>
      <c r="CC131" s="163">
        <f t="shared" si="145"/>
        <v>1</v>
      </c>
      <c r="CD131" s="163">
        <f t="shared" si="145"/>
        <v>1</v>
      </c>
      <c r="CE131" s="163">
        <f t="shared" si="145"/>
        <v>1</v>
      </c>
      <c r="CF131" s="163">
        <f t="shared" si="145"/>
        <v>1</v>
      </c>
      <c r="CG131" s="163">
        <f t="shared" si="145"/>
        <v>1</v>
      </c>
      <c r="CH131" s="163">
        <f t="shared" si="145"/>
        <v>1</v>
      </c>
      <c r="CI131" s="163">
        <f t="shared" si="145"/>
        <v>1</v>
      </c>
      <c r="CJ131" s="163">
        <f t="shared" si="145"/>
        <v>1</v>
      </c>
      <c r="CK131" s="163">
        <f t="shared" si="145"/>
        <v>1</v>
      </c>
      <c r="CL131" s="163">
        <f t="shared" si="145"/>
        <v>1</v>
      </c>
      <c r="CM131" s="163">
        <f t="shared" si="145"/>
        <v>1</v>
      </c>
      <c r="CN131" s="163">
        <f t="shared" si="145"/>
        <v>1</v>
      </c>
      <c r="CO131" s="163">
        <f t="shared" si="145"/>
        <v>1</v>
      </c>
      <c r="CP131" s="163">
        <f t="shared" si="145"/>
        <v>1</v>
      </c>
      <c r="CQ131" s="163">
        <f t="shared" si="145"/>
        <v>1</v>
      </c>
      <c r="CR131" s="163">
        <f t="shared" si="145"/>
        <v>1</v>
      </c>
      <c r="CS131" s="163">
        <f t="shared" si="145"/>
        <v>1</v>
      </c>
      <c r="CT131" s="163">
        <f t="shared" si="145"/>
        <v>1</v>
      </c>
      <c r="CU131" s="163">
        <f t="shared" si="145"/>
        <v>1</v>
      </c>
      <c r="CV131" s="163">
        <f t="shared" si="145"/>
        <v>1</v>
      </c>
      <c r="CW131" s="163">
        <f t="shared" si="145"/>
        <v>1</v>
      </c>
      <c r="CX131" s="163">
        <f t="shared" si="145"/>
        <v>1</v>
      </c>
      <c r="CY131" s="163">
        <f t="shared" si="145"/>
        <v>1</v>
      </c>
      <c r="CZ131" s="163">
        <f t="shared" si="145"/>
        <v>1</v>
      </c>
      <c r="DA131" s="163">
        <f t="shared" si="145"/>
        <v>1</v>
      </c>
      <c r="DB131" s="163">
        <f t="shared" si="145"/>
        <v>1</v>
      </c>
      <c r="DC131" s="163">
        <f t="shared" si="145"/>
        <v>1</v>
      </c>
      <c r="DD131" s="163">
        <f t="shared" si="145"/>
        <v>1</v>
      </c>
      <c r="DE131" s="163">
        <f t="shared" si="145"/>
        <v>1</v>
      </c>
      <c r="DF131" s="163">
        <f t="shared" si="145"/>
        <v>1</v>
      </c>
      <c r="DG131" s="163">
        <f t="shared" si="145"/>
        <v>1</v>
      </c>
      <c r="DH131" s="163">
        <f t="shared" si="145"/>
        <v>1</v>
      </c>
      <c r="DI131" s="163">
        <f t="shared" si="145"/>
        <v>0</v>
      </c>
      <c r="DJ131" s="163">
        <f t="shared" si="145"/>
        <v>0</v>
      </c>
      <c r="DK131" s="163">
        <f t="shared" si="145"/>
        <v>0</v>
      </c>
      <c r="DL131" s="163">
        <f t="shared" si="145"/>
        <v>0</v>
      </c>
      <c r="DM131" s="163">
        <f t="shared" si="145"/>
        <v>0</v>
      </c>
      <c r="DN131" s="163">
        <f t="shared" si="145"/>
        <v>0</v>
      </c>
      <c r="DO131" s="163">
        <f t="shared" si="145"/>
        <v>0</v>
      </c>
      <c r="DP131" s="163">
        <f t="shared" si="145"/>
        <v>0</v>
      </c>
      <c r="DQ131" s="163">
        <f t="shared" si="145"/>
        <v>0</v>
      </c>
      <c r="DR131" s="163">
        <f t="shared" si="145"/>
        <v>0</v>
      </c>
      <c r="DS131" s="163">
        <f t="shared" si="145"/>
        <v>0</v>
      </c>
      <c r="DT131" s="163">
        <f t="shared" si="145"/>
        <v>0</v>
      </c>
      <c r="DU131" s="163">
        <f t="shared" si="145"/>
        <v>0</v>
      </c>
      <c r="DV131" s="163">
        <f t="shared" si="145"/>
        <v>0</v>
      </c>
      <c r="DW131" s="163">
        <f t="shared" si="145"/>
        <v>0</v>
      </c>
      <c r="DX131" s="163">
        <f t="shared" si="145"/>
        <v>0</v>
      </c>
      <c r="DY131" s="163">
        <f t="shared" si="145"/>
        <v>0</v>
      </c>
      <c r="DZ131" s="163">
        <f t="shared" si="145"/>
        <v>0</v>
      </c>
      <c r="EA131" s="163">
        <f t="shared" si="145"/>
        <v>0</v>
      </c>
    </row>
    <row r="132" spans="1:131" s="507" customFormat="1" outlineLevel="2" x14ac:dyDescent="0.35">
      <c r="A132" s="199"/>
      <c r="B132" s="199"/>
      <c r="C132" s="200"/>
      <c r="D132" s="201"/>
      <c r="E132" s="202" t="s">
        <v>124</v>
      </c>
      <c r="F132" s="202"/>
      <c r="G132" s="202" t="s">
        <v>14</v>
      </c>
      <c r="H132" s="202"/>
      <c r="I132" s="202"/>
      <c r="J132" s="202">
        <f t="shared" ref="J132:AO132" si="146" xml:space="preserve"> (I132 + I130) * J131</f>
        <v>0</v>
      </c>
      <c r="K132" s="202">
        <f t="shared" si="146"/>
        <v>0</v>
      </c>
      <c r="L132" s="202">
        <f t="shared" si="146"/>
        <v>0</v>
      </c>
      <c r="M132" s="202">
        <f t="shared" si="146"/>
        <v>1</v>
      </c>
      <c r="N132" s="202">
        <f t="shared" si="146"/>
        <v>1</v>
      </c>
      <c r="O132" s="202">
        <f t="shared" si="146"/>
        <v>1</v>
      </c>
      <c r="P132" s="202">
        <f t="shared" si="146"/>
        <v>1</v>
      </c>
      <c r="Q132" s="202">
        <f t="shared" si="146"/>
        <v>2</v>
      </c>
      <c r="R132" s="202">
        <f t="shared" si="146"/>
        <v>2</v>
      </c>
      <c r="S132" s="202">
        <f t="shared" si="146"/>
        <v>2</v>
      </c>
      <c r="T132" s="202">
        <f t="shared" si="146"/>
        <v>2</v>
      </c>
      <c r="U132" s="202">
        <f t="shared" si="146"/>
        <v>3</v>
      </c>
      <c r="V132" s="202">
        <f t="shared" si="146"/>
        <v>3</v>
      </c>
      <c r="W132" s="202">
        <f t="shared" si="146"/>
        <v>3</v>
      </c>
      <c r="X132" s="202">
        <f t="shared" si="146"/>
        <v>3</v>
      </c>
      <c r="Y132" s="202">
        <f t="shared" si="146"/>
        <v>4</v>
      </c>
      <c r="Z132" s="202">
        <f t="shared" si="146"/>
        <v>4</v>
      </c>
      <c r="AA132" s="202">
        <f t="shared" si="146"/>
        <v>4</v>
      </c>
      <c r="AB132" s="202">
        <f t="shared" si="146"/>
        <v>4</v>
      </c>
      <c r="AC132" s="202">
        <f t="shared" si="146"/>
        <v>5</v>
      </c>
      <c r="AD132" s="202">
        <f t="shared" si="146"/>
        <v>5</v>
      </c>
      <c r="AE132" s="202">
        <f t="shared" si="146"/>
        <v>5</v>
      </c>
      <c r="AF132" s="202">
        <f t="shared" si="146"/>
        <v>5</v>
      </c>
      <c r="AG132" s="202">
        <f t="shared" si="146"/>
        <v>6</v>
      </c>
      <c r="AH132" s="202">
        <f t="shared" si="146"/>
        <v>6</v>
      </c>
      <c r="AI132" s="202">
        <f t="shared" si="146"/>
        <v>6</v>
      </c>
      <c r="AJ132" s="202">
        <f t="shared" si="146"/>
        <v>6</v>
      </c>
      <c r="AK132" s="202">
        <f t="shared" si="146"/>
        <v>7</v>
      </c>
      <c r="AL132" s="202">
        <f t="shared" si="146"/>
        <v>7</v>
      </c>
      <c r="AM132" s="202">
        <f t="shared" si="146"/>
        <v>7</v>
      </c>
      <c r="AN132" s="202">
        <f t="shared" si="146"/>
        <v>7</v>
      </c>
      <c r="AO132" s="202">
        <f t="shared" si="146"/>
        <v>8</v>
      </c>
      <c r="AP132" s="202">
        <f t="shared" ref="AP132:BU132" si="147" xml:space="preserve"> (AO132 + AO130) * AP131</f>
        <v>8</v>
      </c>
      <c r="AQ132" s="202">
        <f t="shared" si="147"/>
        <v>8</v>
      </c>
      <c r="AR132" s="202">
        <f t="shared" si="147"/>
        <v>8</v>
      </c>
      <c r="AS132" s="202">
        <f t="shared" si="147"/>
        <v>9</v>
      </c>
      <c r="AT132" s="202">
        <f t="shared" si="147"/>
        <v>9</v>
      </c>
      <c r="AU132" s="202">
        <f t="shared" si="147"/>
        <v>9</v>
      </c>
      <c r="AV132" s="202">
        <f t="shared" si="147"/>
        <v>9</v>
      </c>
      <c r="AW132" s="202">
        <f t="shared" si="147"/>
        <v>10</v>
      </c>
      <c r="AX132" s="202">
        <f t="shared" si="147"/>
        <v>10</v>
      </c>
      <c r="AY132" s="202">
        <f t="shared" si="147"/>
        <v>10</v>
      </c>
      <c r="AZ132" s="202">
        <f t="shared" si="147"/>
        <v>10</v>
      </c>
      <c r="BA132" s="202">
        <f t="shared" si="147"/>
        <v>11</v>
      </c>
      <c r="BB132" s="202">
        <f t="shared" si="147"/>
        <v>11</v>
      </c>
      <c r="BC132" s="202">
        <f t="shared" si="147"/>
        <v>11</v>
      </c>
      <c r="BD132" s="202">
        <f t="shared" si="147"/>
        <v>11</v>
      </c>
      <c r="BE132" s="202">
        <f t="shared" si="147"/>
        <v>12</v>
      </c>
      <c r="BF132" s="202">
        <f t="shared" si="147"/>
        <v>12</v>
      </c>
      <c r="BG132" s="202">
        <f t="shared" si="147"/>
        <v>12</v>
      </c>
      <c r="BH132" s="202">
        <f t="shared" si="147"/>
        <v>12</v>
      </c>
      <c r="BI132" s="202">
        <f t="shared" si="147"/>
        <v>13</v>
      </c>
      <c r="BJ132" s="202">
        <f t="shared" si="147"/>
        <v>13</v>
      </c>
      <c r="BK132" s="202">
        <f t="shared" si="147"/>
        <v>13</v>
      </c>
      <c r="BL132" s="202">
        <f t="shared" si="147"/>
        <v>13</v>
      </c>
      <c r="BM132" s="202">
        <f t="shared" si="147"/>
        <v>14</v>
      </c>
      <c r="BN132" s="202">
        <f t="shared" si="147"/>
        <v>14</v>
      </c>
      <c r="BO132" s="202">
        <f t="shared" si="147"/>
        <v>14</v>
      </c>
      <c r="BP132" s="202">
        <f t="shared" si="147"/>
        <v>14</v>
      </c>
      <c r="BQ132" s="202">
        <f t="shared" si="147"/>
        <v>15</v>
      </c>
      <c r="BR132" s="202">
        <f t="shared" si="147"/>
        <v>15</v>
      </c>
      <c r="BS132" s="202">
        <f t="shared" si="147"/>
        <v>15</v>
      </c>
      <c r="BT132" s="202">
        <f t="shared" si="147"/>
        <v>15</v>
      </c>
      <c r="BU132" s="202">
        <f t="shared" si="147"/>
        <v>16</v>
      </c>
      <c r="BV132" s="202">
        <f t="shared" ref="BV132:DA132" si="148" xml:space="preserve"> (BU132 + BU130) * BV131</f>
        <v>16</v>
      </c>
      <c r="BW132" s="202">
        <f t="shared" si="148"/>
        <v>16</v>
      </c>
      <c r="BX132" s="202">
        <f t="shared" si="148"/>
        <v>16</v>
      </c>
      <c r="BY132" s="202">
        <f t="shared" si="148"/>
        <v>17</v>
      </c>
      <c r="BZ132" s="202">
        <f t="shared" si="148"/>
        <v>17</v>
      </c>
      <c r="CA132" s="202">
        <f t="shared" si="148"/>
        <v>17</v>
      </c>
      <c r="CB132" s="202">
        <f t="shared" si="148"/>
        <v>17</v>
      </c>
      <c r="CC132" s="202">
        <f t="shared" si="148"/>
        <v>18</v>
      </c>
      <c r="CD132" s="202">
        <f t="shared" si="148"/>
        <v>18</v>
      </c>
      <c r="CE132" s="202">
        <f t="shared" si="148"/>
        <v>18</v>
      </c>
      <c r="CF132" s="202">
        <f t="shared" si="148"/>
        <v>18</v>
      </c>
      <c r="CG132" s="202">
        <f t="shared" si="148"/>
        <v>19</v>
      </c>
      <c r="CH132" s="202">
        <f t="shared" si="148"/>
        <v>19</v>
      </c>
      <c r="CI132" s="202">
        <f t="shared" si="148"/>
        <v>19</v>
      </c>
      <c r="CJ132" s="202">
        <f t="shared" si="148"/>
        <v>19</v>
      </c>
      <c r="CK132" s="202">
        <f t="shared" si="148"/>
        <v>20</v>
      </c>
      <c r="CL132" s="202">
        <f t="shared" si="148"/>
        <v>20</v>
      </c>
      <c r="CM132" s="202">
        <f t="shared" si="148"/>
        <v>20</v>
      </c>
      <c r="CN132" s="202">
        <f t="shared" si="148"/>
        <v>20</v>
      </c>
      <c r="CO132" s="202">
        <f t="shared" si="148"/>
        <v>21</v>
      </c>
      <c r="CP132" s="202">
        <f t="shared" si="148"/>
        <v>21</v>
      </c>
      <c r="CQ132" s="202">
        <f t="shared" si="148"/>
        <v>21</v>
      </c>
      <c r="CR132" s="202">
        <f t="shared" si="148"/>
        <v>21</v>
      </c>
      <c r="CS132" s="202">
        <f t="shared" si="148"/>
        <v>22</v>
      </c>
      <c r="CT132" s="202">
        <f t="shared" si="148"/>
        <v>22</v>
      </c>
      <c r="CU132" s="202">
        <f t="shared" si="148"/>
        <v>22</v>
      </c>
      <c r="CV132" s="202">
        <f t="shared" si="148"/>
        <v>22</v>
      </c>
      <c r="CW132" s="202">
        <f t="shared" si="148"/>
        <v>23</v>
      </c>
      <c r="CX132" s="202">
        <f t="shared" si="148"/>
        <v>23</v>
      </c>
      <c r="CY132" s="202">
        <f t="shared" si="148"/>
        <v>23</v>
      </c>
      <c r="CZ132" s="202">
        <f t="shared" si="148"/>
        <v>23</v>
      </c>
      <c r="DA132" s="202">
        <f t="shared" si="148"/>
        <v>24</v>
      </c>
      <c r="DB132" s="202">
        <f t="shared" ref="DB132:EA132" si="149" xml:space="preserve"> (DA132 + DA130) * DB131</f>
        <v>24</v>
      </c>
      <c r="DC132" s="202">
        <f t="shared" si="149"/>
        <v>24</v>
      </c>
      <c r="DD132" s="202">
        <f t="shared" si="149"/>
        <v>24</v>
      </c>
      <c r="DE132" s="202">
        <f t="shared" si="149"/>
        <v>25</v>
      </c>
      <c r="DF132" s="202">
        <f t="shared" si="149"/>
        <v>25</v>
      </c>
      <c r="DG132" s="202">
        <f t="shared" si="149"/>
        <v>25</v>
      </c>
      <c r="DH132" s="202">
        <f t="shared" si="149"/>
        <v>25</v>
      </c>
      <c r="DI132" s="202">
        <f t="shared" si="149"/>
        <v>0</v>
      </c>
      <c r="DJ132" s="202">
        <f t="shared" si="149"/>
        <v>0</v>
      </c>
      <c r="DK132" s="202">
        <f t="shared" si="149"/>
        <v>0</v>
      </c>
      <c r="DL132" s="202">
        <f t="shared" si="149"/>
        <v>0</v>
      </c>
      <c r="DM132" s="202">
        <f t="shared" si="149"/>
        <v>0</v>
      </c>
      <c r="DN132" s="202">
        <f t="shared" si="149"/>
        <v>0</v>
      </c>
      <c r="DO132" s="202">
        <f t="shared" si="149"/>
        <v>0</v>
      </c>
      <c r="DP132" s="202">
        <f t="shared" si="149"/>
        <v>0</v>
      </c>
      <c r="DQ132" s="202">
        <f t="shared" si="149"/>
        <v>0</v>
      </c>
      <c r="DR132" s="202">
        <f t="shared" si="149"/>
        <v>0</v>
      </c>
      <c r="DS132" s="202">
        <f t="shared" si="149"/>
        <v>0</v>
      </c>
      <c r="DT132" s="202">
        <f t="shared" si="149"/>
        <v>0</v>
      </c>
      <c r="DU132" s="202">
        <f t="shared" si="149"/>
        <v>0</v>
      </c>
      <c r="DV132" s="202">
        <f t="shared" si="149"/>
        <v>0</v>
      </c>
      <c r="DW132" s="202">
        <f t="shared" si="149"/>
        <v>0</v>
      </c>
      <c r="DX132" s="202">
        <f t="shared" si="149"/>
        <v>0</v>
      </c>
      <c r="DY132" s="202">
        <f t="shared" si="149"/>
        <v>0</v>
      </c>
      <c r="DZ132" s="202">
        <f t="shared" si="149"/>
        <v>0</v>
      </c>
      <c r="EA132" s="202">
        <f t="shared" si="149"/>
        <v>0</v>
      </c>
    </row>
    <row r="133" spans="1:131" outlineLevel="2" x14ac:dyDescent="0.35">
      <c r="A133" s="383"/>
      <c r="B133" s="209"/>
      <c r="C133" s="384"/>
      <c r="D133" s="263"/>
      <c r="E133" s="479"/>
      <c r="F133" s="479"/>
      <c r="G133" s="479"/>
      <c r="H133" s="479"/>
      <c r="I133" s="448"/>
      <c r="J133" s="447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  <c r="AA133" s="479"/>
      <c r="AB133" s="479"/>
      <c r="AC133" s="479"/>
      <c r="AD133" s="479"/>
      <c r="AE133" s="479"/>
      <c r="AF133" s="479"/>
      <c r="AG133" s="479"/>
      <c r="AH133" s="479"/>
      <c r="AI133" s="479"/>
      <c r="AJ133" s="479"/>
      <c r="AK133" s="479"/>
      <c r="AL133" s="479"/>
      <c r="AM133" s="479"/>
      <c r="AN133" s="479"/>
      <c r="AO133" s="479"/>
      <c r="AP133" s="479"/>
      <c r="AQ133" s="479"/>
      <c r="AR133" s="479"/>
      <c r="AS133" s="479"/>
      <c r="AT133" s="479"/>
      <c r="AU133" s="479"/>
      <c r="AV133" s="479"/>
      <c r="AW133" s="479"/>
      <c r="AX133" s="479"/>
      <c r="AY133" s="479"/>
      <c r="AZ133" s="479"/>
      <c r="BA133" s="479"/>
      <c r="BB133" s="479"/>
      <c r="BC133" s="479"/>
      <c r="BD133" s="479"/>
      <c r="BE133" s="479"/>
      <c r="BF133" s="479"/>
      <c r="BG133" s="479"/>
      <c r="BH133" s="479"/>
      <c r="BI133" s="479"/>
      <c r="BJ133" s="479"/>
      <c r="BK133" s="479"/>
      <c r="BL133" s="479"/>
      <c r="BM133" s="479"/>
      <c r="BN133" s="479"/>
      <c r="BO133" s="479"/>
      <c r="BP133" s="479"/>
      <c r="BQ133" s="479"/>
      <c r="BR133" s="479"/>
      <c r="BS133" s="479"/>
      <c r="BT133" s="479"/>
      <c r="BU133" s="479"/>
      <c r="BV133" s="479"/>
      <c r="BW133" s="479"/>
      <c r="BX133" s="479"/>
      <c r="BY133" s="479"/>
      <c r="BZ133" s="479"/>
      <c r="CA133" s="479"/>
      <c r="CB133" s="479"/>
      <c r="CC133" s="479"/>
      <c r="CD133" s="479"/>
      <c r="CE133" s="479"/>
      <c r="CF133" s="479"/>
      <c r="CG133" s="479"/>
      <c r="CH133" s="479"/>
      <c r="CI133" s="479"/>
      <c r="CJ133" s="479"/>
      <c r="CK133" s="479"/>
      <c r="CL133" s="479"/>
      <c r="CM133" s="479"/>
      <c r="CN133" s="479"/>
      <c r="CO133" s="479"/>
      <c r="CP133" s="479"/>
      <c r="CQ133" s="479"/>
      <c r="CR133" s="479"/>
      <c r="CS133" s="479"/>
      <c r="CT133" s="479"/>
      <c r="CU133" s="479"/>
      <c r="CV133" s="479"/>
      <c r="CW133" s="479"/>
      <c r="CX133" s="479"/>
      <c r="CY133" s="479"/>
      <c r="CZ133" s="479"/>
      <c r="DA133" s="479"/>
      <c r="DB133" s="479"/>
      <c r="DC133" s="479"/>
      <c r="DD133" s="479"/>
      <c r="DE133" s="479"/>
      <c r="DF133" s="479"/>
      <c r="DG133" s="479"/>
      <c r="DH133" s="479"/>
      <c r="DI133" s="479"/>
      <c r="DJ133" s="479"/>
      <c r="DK133" s="479"/>
      <c r="DL133" s="479"/>
      <c r="DM133" s="479"/>
      <c r="DN133" s="479"/>
      <c r="DO133" s="479"/>
      <c r="DP133" s="479"/>
      <c r="DQ133" s="479"/>
      <c r="DR133" s="479"/>
      <c r="DS133" s="479"/>
      <c r="DT133" s="479"/>
      <c r="DU133" s="479"/>
      <c r="DV133" s="479"/>
      <c r="DW133" s="479"/>
      <c r="DX133" s="479"/>
      <c r="DY133" s="479"/>
      <c r="DZ133" s="479"/>
      <c r="EA133" s="479"/>
    </row>
    <row r="134" spans="1:131" x14ac:dyDescent="0.35">
      <c r="A134" s="209"/>
      <c r="B134" s="209"/>
      <c r="C134" s="210"/>
      <c r="D134" s="211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8"/>
      <c r="CO134" s="208"/>
      <c r="CP134" s="208"/>
      <c r="CQ134" s="208"/>
      <c r="CR134" s="208"/>
      <c r="CS134" s="208"/>
      <c r="CT134" s="208"/>
      <c r="CU134" s="208"/>
      <c r="CV134" s="208"/>
      <c r="CW134" s="208"/>
      <c r="CX134" s="208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208"/>
      <c r="DS134" s="208"/>
      <c r="DT134" s="208"/>
      <c r="DU134" s="208"/>
      <c r="DV134" s="208"/>
      <c r="DW134" s="208"/>
      <c r="DX134" s="208"/>
      <c r="DY134" s="208"/>
      <c r="DZ134" s="208"/>
      <c r="EA134" s="208"/>
    </row>
    <row r="135" spans="1:131" x14ac:dyDescent="0.35">
      <c r="A135" s="209" t="s">
        <v>192</v>
      </c>
      <c r="B135" s="209"/>
      <c r="C135" s="210"/>
      <c r="D135" s="211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208"/>
      <c r="CA135" s="208"/>
      <c r="CB135" s="208"/>
      <c r="CC135" s="208"/>
      <c r="CD135" s="208"/>
      <c r="CE135" s="208"/>
      <c r="CF135" s="208"/>
      <c r="CG135" s="208"/>
      <c r="CH135" s="208"/>
      <c r="CI135" s="208"/>
      <c r="CJ135" s="208"/>
      <c r="CK135" s="208"/>
      <c r="CL135" s="208"/>
      <c r="CM135" s="208"/>
      <c r="CN135" s="208"/>
      <c r="CO135" s="208"/>
      <c r="CP135" s="208"/>
      <c r="CQ135" s="208"/>
      <c r="CR135" s="208"/>
      <c r="CS135" s="208"/>
      <c r="CT135" s="208"/>
      <c r="CU135" s="208"/>
      <c r="CV135" s="208"/>
      <c r="CW135" s="208"/>
      <c r="CX135" s="208"/>
      <c r="CY135" s="208"/>
      <c r="CZ135" s="208"/>
      <c r="DA135" s="208"/>
      <c r="DB135" s="208"/>
      <c r="DC135" s="208"/>
      <c r="DD135" s="208"/>
      <c r="DE135" s="208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208"/>
      <c r="DQ135" s="208"/>
      <c r="DR135" s="208"/>
      <c r="DS135" s="208"/>
      <c r="DT135" s="208"/>
      <c r="DU135" s="208"/>
      <c r="DV135" s="208"/>
      <c r="DW135" s="208"/>
      <c r="DX135" s="208"/>
      <c r="DY135" s="208"/>
      <c r="DZ135" s="208"/>
      <c r="EA135" s="208"/>
    </row>
    <row r="136" spans="1:131" outlineLevel="1" x14ac:dyDescent="0.35">
      <c r="A136" s="209"/>
      <c r="B136" s="209"/>
      <c r="C136" s="210"/>
      <c r="D136" s="211"/>
      <c r="E136" s="551" t="str">
        <f t="shared" ref="E136:AJ136" si="150" xml:space="preserve"> E$20</f>
        <v>Model period beginning</v>
      </c>
      <c r="F136" s="551">
        <f t="shared" si="150"/>
        <v>0</v>
      </c>
      <c r="G136" s="551" t="str">
        <f t="shared" si="150"/>
        <v>date</v>
      </c>
      <c r="H136" s="551">
        <f t="shared" si="150"/>
        <v>0</v>
      </c>
      <c r="I136" s="551">
        <f t="shared" si="150"/>
        <v>0</v>
      </c>
      <c r="J136" s="551">
        <f t="shared" si="150"/>
        <v>44013</v>
      </c>
      <c r="K136" s="551">
        <f t="shared" si="150"/>
        <v>44105</v>
      </c>
      <c r="L136" s="551">
        <f t="shared" si="150"/>
        <v>44197</v>
      </c>
      <c r="M136" s="551">
        <f t="shared" si="150"/>
        <v>44287</v>
      </c>
      <c r="N136" s="551">
        <f t="shared" si="150"/>
        <v>44378</v>
      </c>
      <c r="O136" s="551">
        <f t="shared" si="150"/>
        <v>44470</v>
      </c>
      <c r="P136" s="551">
        <f t="shared" si="150"/>
        <v>44562</v>
      </c>
      <c r="Q136" s="551">
        <f t="shared" si="150"/>
        <v>44652</v>
      </c>
      <c r="R136" s="551">
        <f t="shared" si="150"/>
        <v>44743</v>
      </c>
      <c r="S136" s="551">
        <f t="shared" si="150"/>
        <v>44835</v>
      </c>
      <c r="T136" s="551">
        <f t="shared" si="150"/>
        <v>44927</v>
      </c>
      <c r="U136" s="551">
        <f t="shared" si="150"/>
        <v>45017</v>
      </c>
      <c r="V136" s="551">
        <f t="shared" si="150"/>
        <v>45108</v>
      </c>
      <c r="W136" s="551">
        <f t="shared" si="150"/>
        <v>45200</v>
      </c>
      <c r="X136" s="551">
        <f t="shared" si="150"/>
        <v>45292</v>
      </c>
      <c r="Y136" s="551">
        <f t="shared" si="150"/>
        <v>45383</v>
      </c>
      <c r="Z136" s="551">
        <f t="shared" si="150"/>
        <v>45474</v>
      </c>
      <c r="AA136" s="551">
        <f t="shared" si="150"/>
        <v>45566</v>
      </c>
      <c r="AB136" s="551">
        <f t="shared" si="150"/>
        <v>45658</v>
      </c>
      <c r="AC136" s="551">
        <f t="shared" si="150"/>
        <v>45748</v>
      </c>
      <c r="AD136" s="551">
        <f t="shared" si="150"/>
        <v>45839</v>
      </c>
      <c r="AE136" s="551">
        <f t="shared" si="150"/>
        <v>45931</v>
      </c>
      <c r="AF136" s="551">
        <f t="shared" si="150"/>
        <v>46023</v>
      </c>
      <c r="AG136" s="551">
        <f t="shared" si="150"/>
        <v>46113</v>
      </c>
      <c r="AH136" s="551">
        <f t="shared" si="150"/>
        <v>46204</v>
      </c>
      <c r="AI136" s="551">
        <f t="shared" si="150"/>
        <v>46296</v>
      </c>
      <c r="AJ136" s="551">
        <f t="shared" si="150"/>
        <v>46388</v>
      </c>
      <c r="AK136" s="551">
        <f t="shared" ref="AK136:BP136" si="151" xml:space="preserve"> AK$20</f>
        <v>46478</v>
      </c>
      <c r="AL136" s="551">
        <f t="shared" si="151"/>
        <v>46569</v>
      </c>
      <c r="AM136" s="551">
        <f t="shared" si="151"/>
        <v>46661</v>
      </c>
      <c r="AN136" s="551">
        <f t="shared" si="151"/>
        <v>46753</v>
      </c>
      <c r="AO136" s="551">
        <f t="shared" si="151"/>
        <v>46844</v>
      </c>
      <c r="AP136" s="551">
        <f t="shared" si="151"/>
        <v>46935</v>
      </c>
      <c r="AQ136" s="551">
        <f t="shared" si="151"/>
        <v>47027</v>
      </c>
      <c r="AR136" s="551">
        <f t="shared" si="151"/>
        <v>47119</v>
      </c>
      <c r="AS136" s="551">
        <f t="shared" si="151"/>
        <v>47209</v>
      </c>
      <c r="AT136" s="551">
        <f t="shared" si="151"/>
        <v>47300</v>
      </c>
      <c r="AU136" s="551">
        <f t="shared" si="151"/>
        <v>47392</v>
      </c>
      <c r="AV136" s="551">
        <f t="shared" si="151"/>
        <v>47484</v>
      </c>
      <c r="AW136" s="551">
        <f t="shared" si="151"/>
        <v>47574</v>
      </c>
      <c r="AX136" s="551">
        <f t="shared" si="151"/>
        <v>47665</v>
      </c>
      <c r="AY136" s="551">
        <f t="shared" si="151"/>
        <v>47757</v>
      </c>
      <c r="AZ136" s="551">
        <f t="shared" si="151"/>
        <v>47849</v>
      </c>
      <c r="BA136" s="551">
        <f t="shared" si="151"/>
        <v>47939</v>
      </c>
      <c r="BB136" s="551">
        <f t="shared" si="151"/>
        <v>48030</v>
      </c>
      <c r="BC136" s="551">
        <f t="shared" si="151"/>
        <v>48122</v>
      </c>
      <c r="BD136" s="551">
        <f t="shared" si="151"/>
        <v>48214</v>
      </c>
      <c r="BE136" s="551">
        <f t="shared" si="151"/>
        <v>48305</v>
      </c>
      <c r="BF136" s="551">
        <f t="shared" si="151"/>
        <v>48396</v>
      </c>
      <c r="BG136" s="551">
        <f t="shared" si="151"/>
        <v>48488</v>
      </c>
      <c r="BH136" s="551">
        <f t="shared" si="151"/>
        <v>48580</v>
      </c>
      <c r="BI136" s="551">
        <f t="shared" si="151"/>
        <v>48670</v>
      </c>
      <c r="BJ136" s="551">
        <f t="shared" si="151"/>
        <v>48761</v>
      </c>
      <c r="BK136" s="551">
        <f t="shared" si="151"/>
        <v>48853</v>
      </c>
      <c r="BL136" s="551">
        <f t="shared" si="151"/>
        <v>48945</v>
      </c>
      <c r="BM136" s="551">
        <f t="shared" si="151"/>
        <v>49035</v>
      </c>
      <c r="BN136" s="551">
        <f t="shared" si="151"/>
        <v>49126</v>
      </c>
      <c r="BO136" s="551">
        <f t="shared" si="151"/>
        <v>49218</v>
      </c>
      <c r="BP136" s="551">
        <f t="shared" si="151"/>
        <v>49310</v>
      </c>
      <c r="BQ136" s="551">
        <f t="shared" ref="BQ136:CV136" si="152" xml:space="preserve"> BQ$20</f>
        <v>49400</v>
      </c>
      <c r="BR136" s="551">
        <f t="shared" si="152"/>
        <v>49491</v>
      </c>
      <c r="BS136" s="551">
        <f t="shared" si="152"/>
        <v>49583</v>
      </c>
      <c r="BT136" s="551">
        <f t="shared" si="152"/>
        <v>49675</v>
      </c>
      <c r="BU136" s="551">
        <f t="shared" si="152"/>
        <v>49766</v>
      </c>
      <c r="BV136" s="551">
        <f t="shared" si="152"/>
        <v>49857</v>
      </c>
      <c r="BW136" s="551">
        <f t="shared" si="152"/>
        <v>49949</v>
      </c>
      <c r="BX136" s="551">
        <f t="shared" si="152"/>
        <v>50041</v>
      </c>
      <c r="BY136" s="551">
        <f t="shared" si="152"/>
        <v>50131</v>
      </c>
      <c r="BZ136" s="551">
        <f t="shared" si="152"/>
        <v>50222</v>
      </c>
      <c r="CA136" s="551">
        <f t="shared" si="152"/>
        <v>50314</v>
      </c>
      <c r="CB136" s="551">
        <f t="shared" si="152"/>
        <v>50406</v>
      </c>
      <c r="CC136" s="551">
        <f t="shared" si="152"/>
        <v>50496</v>
      </c>
      <c r="CD136" s="551">
        <f t="shared" si="152"/>
        <v>50587</v>
      </c>
      <c r="CE136" s="551">
        <f t="shared" si="152"/>
        <v>50679</v>
      </c>
      <c r="CF136" s="551">
        <f t="shared" si="152"/>
        <v>50771</v>
      </c>
      <c r="CG136" s="551">
        <f t="shared" si="152"/>
        <v>50861</v>
      </c>
      <c r="CH136" s="551">
        <f t="shared" si="152"/>
        <v>50952</v>
      </c>
      <c r="CI136" s="551">
        <f t="shared" si="152"/>
        <v>51044</v>
      </c>
      <c r="CJ136" s="551">
        <f t="shared" si="152"/>
        <v>51136</v>
      </c>
      <c r="CK136" s="551">
        <f t="shared" si="152"/>
        <v>51227</v>
      </c>
      <c r="CL136" s="551">
        <f t="shared" si="152"/>
        <v>51318</v>
      </c>
      <c r="CM136" s="551">
        <f t="shared" si="152"/>
        <v>51410</v>
      </c>
      <c r="CN136" s="551">
        <f t="shared" si="152"/>
        <v>51502</v>
      </c>
      <c r="CO136" s="551">
        <f t="shared" si="152"/>
        <v>51592</v>
      </c>
      <c r="CP136" s="551">
        <f t="shared" si="152"/>
        <v>51683</v>
      </c>
      <c r="CQ136" s="551">
        <f t="shared" si="152"/>
        <v>51775</v>
      </c>
      <c r="CR136" s="551">
        <f t="shared" si="152"/>
        <v>51867</v>
      </c>
      <c r="CS136" s="551">
        <f t="shared" si="152"/>
        <v>51957</v>
      </c>
      <c r="CT136" s="551">
        <f t="shared" si="152"/>
        <v>52048</v>
      </c>
      <c r="CU136" s="551">
        <f t="shared" si="152"/>
        <v>52140</v>
      </c>
      <c r="CV136" s="551">
        <f t="shared" si="152"/>
        <v>52232</v>
      </c>
      <c r="CW136" s="551">
        <f t="shared" ref="CW136:EA136" si="153" xml:space="preserve"> CW$20</f>
        <v>52322</v>
      </c>
      <c r="CX136" s="551">
        <f t="shared" si="153"/>
        <v>52413</v>
      </c>
      <c r="CY136" s="551">
        <f t="shared" si="153"/>
        <v>52505</v>
      </c>
      <c r="CZ136" s="551">
        <f t="shared" si="153"/>
        <v>52597</v>
      </c>
      <c r="DA136" s="551">
        <f t="shared" si="153"/>
        <v>52688</v>
      </c>
      <c r="DB136" s="551">
        <f t="shared" si="153"/>
        <v>52779</v>
      </c>
      <c r="DC136" s="551">
        <f t="shared" si="153"/>
        <v>52871</v>
      </c>
      <c r="DD136" s="551">
        <f t="shared" si="153"/>
        <v>52963</v>
      </c>
      <c r="DE136" s="551">
        <f t="shared" si="153"/>
        <v>53053</v>
      </c>
      <c r="DF136" s="551">
        <f t="shared" si="153"/>
        <v>53144</v>
      </c>
      <c r="DG136" s="551">
        <f t="shared" si="153"/>
        <v>53236</v>
      </c>
      <c r="DH136" s="551">
        <f t="shared" si="153"/>
        <v>53328</v>
      </c>
      <c r="DI136" s="551">
        <f t="shared" si="153"/>
        <v>53418</v>
      </c>
      <c r="DJ136" s="551">
        <f t="shared" si="153"/>
        <v>53509</v>
      </c>
      <c r="DK136" s="551">
        <f t="shared" si="153"/>
        <v>53601</v>
      </c>
      <c r="DL136" s="551">
        <f t="shared" si="153"/>
        <v>53693</v>
      </c>
      <c r="DM136" s="551">
        <f t="shared" si="153"/>
        <v>53783</v>
      </c>
      <c r="DN136" s="551">
        <f t="shared" si="153"/>
        <v>53874</v>
      </c>
      <c r="DO136" s="551">
        <f t="shared" si="153"/>
        <v>53966</v>
      </c>
      <c r="DP136" s="551">
        <f t="shared" si="153"/>
        <v>54058</v>
      </c>
      <c r="DQ136" s="551">
        <f t="shared" si="153"/>
        <v>54149</v>
      </c>
      <c r="DR136" s="551">
        <f t="shared" si="153"/>
        <v>54240</v>
      </c>
      <c r="DS136" s="551">
        <f t="shared" si="153"/>
        <v>54332</v>
      </c>
      <c r="DT136" s="551">
        <f t="shared" si="153"/>
        <v>54424</v>
      </c>
      <c r="DU136" s="551">
        <f t="shared" si="153"/>
        <v>54514</v>
      </c>
      <c r="DV136" s="551">
        <f t="shared" si="153"/>
        <v>54605</v>
      </c>
      <c r="DW136" s="551">
        <f t="shared" si="153"/>
        <v>54697</v>
      </c>
      <c r="DX136" s="551">
        <f t="shared" si="153"/>
        <v>54789</v>
      </c>
      <c r="DY136" s="551">
        <f t="shared" si="153"/>
        <v>54879</v>
      </c>
      <c r="DZ136" s="551">
        <f t="shared" si="153"/>
        <v>54970</v>
      </c>
      <c r="EA136" s="551">
        <f t="shared" si="153"/>
        <v>55062</v>
      </c>
    </row>
    <row r="137" spans="1:131" outlineLevel="1" x14ac:dyDescent="0.35">
      <c r="A137" s="383"/>
      <c r="B137" s="209"/>
      <c r="C137" s="384"/>
      <c r="D137" s="263"/>
      <c r="E137" s="451" t="str">
        <f t="shared" ref="E137:BP137" si="154" xml:space="preserve"> E$25</f>
        <v>Model period ending</v>
      </c>
      <c r="F137" s="451">
        <f t="shared" si="154"/>
        <v>0</v>
      </c>
      <c r="G137" s="451" t="str">
        <f t="shared" si="154"/>
        <v>date</v>
      </c>
      <c r="H137" s="451">
        <f t="shared" si="154"/>
        <v>0</v>
      </c>
      <c r="I137" s="452">
        <f t="shared" si="154"/>
        <v>0</v>
      </c>
      <c r="J137" s="451">
        <f t="shared" si="154"/>
        <v>44104</v>
      </c>
      <c r="K137" s="451">
        <f t="shared" si="154"/>
        <v>44196</v>
      </c>
      <c r="L137" s="451">
        <f t="shared" si="154"/>
        <v>44286</v>
      </c>
      <c r="M137" s="451">
        <f t="shared" si="154"/>
        <v>44377</v>
      </c>
      <c r="N137" s="451">
        <f t="shared" si="154"/>
        <v>44469</v>
      </c>
      <c r="O137" s="451">
        <f t="shared" si="154"/>
        <v>44561</v>
      </c>
      <c r="P137" s="451">
        <f t="shared" si="154"/>
        <v>44651</v>
      </c>
      <c r="Q137" s="451">
        <f t="shared" si="154"/>
        <v>44742</v>
      </c>
      <c r="R137" s="451">
        <f t="shared" si="154"/>
        <v>44834</v>
      </c>
      <c r="S137" s="451">
        <f t="shared" si="154"/>
        <v>44926</v>
      </c>
      <c r="T137" s="451">
        <f t="shared" si="154"/>
        <v>45016</v>
      </c>
      <c r="U137" s="451">
        <f t="shared" si="154"/>
        <v>45107</v>
      </c>
      <c r="V137" s="451">
        <f t="shared" si="154"/>
        <v>45199</v>
      </c>
      <c r="W137" s="451">
        <f t="shared" si="154"/>
        <v>45291</v>
      </c>
      <c r="X137" s="451">
        <f t="shared" si="154"/>
        <v>45382</v>
      </c>
      <c r="Y137" s="451">
        <f t="shared" si="154"/>
        <v>45473</v>
      </c>
      <c r="Z137" s="451">
        <f t="shared" si="154"/>
        <v>45565</v>
      </c>
      <c r="AA137" s="451">
        <f t="shared" si="154"/>
        <v>45657</v>
      </c>
      <c r="AB137" s="451">
        <f t="shared" si="154"/>
        <v>45747</v>
      </c>
      <c r="AC137" s="451">
        <f t="shared" si="154"/>
        <v>45838</v>
      </c>
      <c r="AD137" s="451">
        <f t="shared" si="154"/>
        <v>45930</v>
      </c>
      <c r="AE137" s="451">
        <f t="shared" si="154"/>
        <v>46022</v>
      </c>
      <c r="AF137" s="451">
        <f t="shared" si="154"/>
        <v>46112</v>
      </c>
      <c r="AG137" s="451">
        <f t="shared" si="154"/>
        <v>46203</v>
      </c>
      <c r="AH137" s="451">
        <f t="shared" si="154"/>
        <v>46295</v>
      </c>
      <c r="AI137" s="451">
        <f t="shared" si="154"/>
        <v>46387</v>
      </c>
      <c r="AJ137" s="451">
        <f t="shared" si="154"/>
        <v>46477</v>
      </c>
      <c r="AK137" s="451">
        <f t="shared" si="154"/>
        <v>46568</v>
      </c>
      <c r="AL137" s="451">
        <f t="shared" si="154"/>
        <v>46660</v>
      </c>
      <c r="AM137" s="451">
        <f t="shared" si="154"/>
        <v>46752</v>
      </c>
      <c r="AN137" s="451">
        <f t="shared" si="154"/>
        <v>46843</v>
      </c>
      <c r="AO137" s="451">
        <f t="shared" si="154"/>
        <v>46934</v>
      </c>
      <c r="AP137" s="451">
        <f t="shared" si="154"/>
        <v>47026</v>
      </c>
      <c r="AQ137" s="451">
        <f t="shared" si="154"/>
        <v>47118</v>
      </c>
      <c r="AR137" s="451">
        <f t="shared" si="154"/>
        <v>47208</v>
      </c>
      <c r="AS137" s="451">
        <f t="shared" si="154"/>
        <v>47299</v>
      </c>
      <c r="AT137" s="451">
        <f t="shared" si="154"/>
        <v>47391</v>
      </c>
      <c r="AU137" s="451">
        <f t="shared" si="154"/>
        <v>47483</v>
      </c>
      <c r="AV137" s="451">
        <f t="shared" si="154"/>
        <v>47573</v>
      </c>
      <c r="AW137" s="451">
        <f t="shared" si="154"/>
        <v>47664</v>
      </c>
      <c r="AX137" s="451">
        <f t="shared" si="154"/>
        <v>47756</v>
      </c>
      <c r="AY137" s="451">
        <f t="shared" si="154"/>
        <v>47848</v>
      </c>
      <c r="AZ137" s="451">
        <f t="shared" si="154"/>
        <v>47938</v>
      </c>
      <c r="BA137" s="451">
        <f t="shared" si="154"/>
        <v>48029</v>
      </c>
      <c r="BB137" s="451">
        <f t="shared" si="154"/>
        <v>48121</v>
      </c>
      <c r="BC137" s="451">
        <f t="shared" si="154"/>
        <v>48213</v>
      </c>
      <c r="BD137" s="451">
        <f t="shared" si="154"/>
        <v>48304</v>
      </c>
      <c r="BE137" s="451">
        <f t="shared" si="154"/>
        <v>48395</v>
      </c>
      <c r="BF137" s="451">
        <f t="shared" si="154"/>
        <v>48487</v>
      </c>
      <c r="BG137" s="451">
        <f t="shared" si="154"/>
        <v>48579</v>
      </c>
      <c r="BH137" s="451">
        <f t="shared" si="154"/>
        <v>48669</v>
      </c>
      <c r="BI137" s="451">
        <f t="shared" si="154"/>
        <v>48760</v>
      </c>
      <c r="BJ137" s="451">
        <f t="shared" si="154"/>
        <v>48852</v>
      </c>
      <c r="BK137" s="451">
        <f t="shared" si="154"/>
        <v>48944</v>
      </c>
      <c r="BL137" s="451">
        <f t="shared" si="154"/>
        <v>49034</v>
      </c>
      <c r="BM137" s="451">
        <f t="shared" si="154"/>
        <v>49125</v>
      </c>
      <c r="BN137" s="451">
        <f t="shared" si="154"/>
        <v>49217</v>
      </c>
      <c r="BO137" s="451">
        <f t="shared" si="154"/>
        <v>49309</v>
      </c>
      <c r="BP137" s="451">
        <f t="shared" si="154"/>
        <v>49399</v>
      </c>
      <c r="BQ137" s="451">
        <f t="shared" ref="BQ137:EA137" si="155" xml:space="preserve"> BQ$25</f>
        <v>49490</v>
      </c>
      <c r="BR137" s="451">
        <f t="shared" si="155"/>
        <v>49582</v>
      </c>
      <c r="BS137" s="451">
        <f t="shared" si="155"/>
        <v>49674</v>
      </c>
      <c r="BT137" s="451">
        <f t="shared" si="155"/>
        <v>49765</v>
      </c>
      <c r="BU137" s="451">
        <f t="shared" si="155"/>
        <v>49856</v>
      </c>
      <c r="BV137" s="451">
        <f t="shared" si="155"/>
        <v>49948</v>
      </c>
      <c r="BW137" s="451">
        <f t="shared" si="155"/>
        <v>50040</v>
      </c>
      <c r="BX137" s="451">
        <f t="shared" si="155"/>
        <v>50130</v>
      </c>
      <c r="BY137" s="451">
        <f t="shared" si="155"/>
        <v>50221</v>
      </c>
      <c r="BZ137" s="451">
        <f t="shared" si="155"/>
        <v>50313</v>
      </c>
      <c r="CA137" s="451">
        <f t="shared" si="155"/>
        <v>50405</v>
      </c>
      <c r="CB137" s="451">
        <f t="shared" si="155"/>
        <v>50495</v>
      </c>
      <c r="CC137" s="451">
        <f t="shared" si="155"/>
        <v>50586</v>
      </c>
      <c r="CD137" s="451">
        <f t="shared" si="155"/>
        <v>50678</v>
      </c>
      <c r="CE137" s="451">
        <f t="shared" si="155"/>
        <v>50770</v>
      </c>
      <c r="CF137" s="451">
        <f t="shared" si="155"/>
        <v>50860</v>
      </c>
      <c r="CG137" s="451">
        <f t="shared" si="155"/>
        <v>50951</v>
      </c>
      <c r="CH137" s="451">
        <f t="shared" si="155"/>
        <v>51043</v>
      </c>
      <c r="CI137" s="451">
        <f t="shared" si="155"/>
        <v>51135</v>
      </c>
      <c r="CJ137" s="451">
        <f t="shared" si="155"/>
        <v>51226</v>
      </c>
      <c r="CK137" s="451">
        <f t="shared" si="155"/>
        <v>51317</v>
      </c>
      <c r="CL137" s="451">
        <f t="shared" si="155"/>
        <v>51409</v>
      </c>
      <c r="CM137" s="451">
        <f t="shared" si="155"/>
        <v>51501</v>
      </c>
      <c r="CN137" s="451">
        <f t="shared" si="155"/>
        <v>51591</v>
      </c>
      <c r="CO137" s="451">
        <f t="shared" si="155"/>
        <v>51682</v>
      </c>
      <c r="CP137" s="451">
        <f t="shared" si="155"/>
        <v>51774</v>
      </c>
      <c r="CQ137" s="451">
        <f t="shared" si="155"/>
        <v>51866</v>
      </c>
      <c r="CR137" s="451">
        <f t="shared" si="155"/>
        <v>51956</v>
      </c>
      <c r="CS137" s="451">
        <f t="shared" si="155"/>
        <v>52047</v>
      </c>
      <c r="CT137" s="451">
        <f t="shared" si="155"/>
        <v>52139</v>
      </c>
      <c r="CU137" s="451">
        <f t="shared" si="155"/>
        <v>52231</v>
      </c>
      <c r="CV137" s="451">
        <f t="shared" si="155"/>
        <v>52321</v>
      </c>
      <c r="CW137" s="451">
        <f t="shared" si="155"/>
        <v>52412</v>
      </c>
      <c r="CX137" s="451">
        <f t="shared" si="155"/>
        <v>52504</v>
      </c>
      <c r="CY137" s="451">
        <f t="shared" si="155"/>
        <v>52596</v>
      </c>
      <c r="CZ137" s="451">
        <f t="shared" si="155"/>
        <v>52687</v>
      </c>
      <c r="DA137" s="451">
        <f t="shared" si="155"/>
        <v>52778</v>
      </c>
      <c r="DB137" s="451">
        <f t="shared" si="155"/>
        <v>52870</v>
      </c>
      <c r="DC137" s="451">
        <f t="shared" si="155"/>
        <v>52962</v>
      </c>
      <c r="DD137" s="451">
        <f t="shared" si="155"/>
        <v>53052</v>
      </c>
      <c r="DE137" s="451">
        <f t="shared" si="155"/>
        <v>53143</v>
      </c>
      <c r="DF137" s="451">
        <f t="shared" si="155"/>
        <v>53235</v>
      </c>
      <c r="DG137" s="451">
        <f t="shared" si="155"/>
        <v>53327</v>
      </c>
      <c r="DH137" s="451">
        <f t="shared" si="155"/>
        <v>53417</v>
      </c>
      <c r="DI137" s="451">
        <f t="shared" si="155"/>
        <v>53508</v>
      </c>
      <c r="DJ137" s="451">
        <f t="shared" si="155"/>
        <v>53600</v>
      </c>
      <c r="DK137" s="451">
        <f t="shared" si="155"/>
        <v>53692</v>
      </c>
      <c r="DL137" s="451">
        <f t="shared" si="155"/>
        <v>53782</v>
      </c>
      <c r="DM137" s="451">
        <f t="shared" si="155"/>
        <v>53873</v>
      </c>
      <c r="DN137" s="451">
        <f t="shared" si="155"/>
        <v>53965</v>
      </c>
      <c r="DO137" s="451">
        <f t="shared" si="155"/>
        <v>54057</v>
      </c>
      <c r="DP137" s="451">
        <f t="shared" si="155"/>
        <v>54148</v>
      </c>
      <c r="DQ137" s="451">
        <f t="shared" si="155"/>
        <v>54239</v>
      </c>
      <c r="DR137" s="451">
        <f t="shared" si="155"/>
        <v>54331</v>
      </c>
      <c r="DS137" s="451">
        <f t="shared" si="155"/>
        <v>54423</v>
      </c>
      <c r="DT137" s="451">
        <f t="shared" si="155"/>
        <v>54513</v>
      </c>
      <c r="DU137" s="451">
        <f t="shared" si="155"/>
        <v>54604</v>
      </c>
      <c r="DV137" s="451">
        <f t="shared" si="155"/>
        <v>54696</v>
      </c>
      <c r="DW137" s="451">
        <f t="shared" si="155"/>
        <v>54788</v>
      </c>
      <c r="DX137" s="451">
        <f t="shared" si="155"/>
        <v>54878</v>
      </c>
      <c r="DY137" s="451">
        <f t="shared" si="155"/>
        <v>54969</v>
      </c>
      <c r="DZ137" s="451">
        <f t="shared" si="155"/>
        <v>55061</v>
      </c>
      <c r="EA137" s="451">
        <f t="shared" si="155"/>
        <v>55153</v>
      </c>
    </row>
    <row r="138" spans="1:131" s="548" customFormat="1" outlineLevel="1" x14ac:dyDescent="0.35">
      <c r="A138" s="108"/>
      <c r="B138" s="108"/>
      <c r="C138" s="109"/>
      <c r="D138" s="110"/>
      <c r="E138" s="159" t="s">
        <v>193</v>
      </c>
      <c r="F138" s="159"/>
      <c r="G138" s="159" t="s">
        <v>188</v>
      </c>
      <c r="H138" s="159"/>
      <c r="I138" s="111"/>
      <c r="J138" s="159">
        <f t="shared" ref="J138:AO138" si="156" xml:space="preserve"> J137 - J136 + 1</f>
        <v>92</v>
      </c>
      <c r="K138" s="159">
        <f t="shared" si="156"/>
        <v>92</v>
      </c>
      <c r="L138" s="159">
        <f t="shared" si="156"/>
        <v>90</v>
      </c>
      <c r="M138" s="159">
        <f t="shared" si="156"/>
        <v>91</v>
      </c>
      <c r="N138" s="159">
        <f t="shared" si="156"/>
        <v>92</v>
      </c>
      <c r="O138" s="159">
        <f t="shared" si="156"/>
        <v>92</v>
      </c>
      <c r="P138" s="159">
        <f t="shared" si="156"/>
        <v>90</v>
      </c>
      <c r="Q138" s="159">
        <f t="shared" si="156"/>
        <v>91</v>
      </c>
      <c r="R138" s="159">
        <f t="shared" si="156"/>
        <v>92</v>
      </c>
      <c r="S138" s="159">
        <f t="shared" si="156"/>
        <v>92</v>
      </c>
      <c r="T138" s="159">
        <f t="shared" si="156"/>
        <v>90</v>
      </c>
      <c r="U138" s="159">
        <f t="shared" si="156"/>
        <v>91</v>
      </c>
      <c r="V138" s="159">
        <f t="shared" si="156"/>
        <v>92</v>
      </c>
      <c r="W138" s="159">
        <f t="shared" si="156"/>
        <v>92</v>
      </c>
      <c r="X138" s="159">
        <f t="shared" si="156"/>
        <v>91</v>
      </c>
      <c r="Y138" s="159">
        <f t="shared" si="156"/>
        <v>91</v>
      </c>
      <c r="Z138" s="159">
        <f t="shared" si="156"/>
        <v>92</v>
      </c>
      <c r="AA138" s="159">
        <f t="shared" si="156"/>
        <v>92</v>
      </c>
      <c r="AB138" s="159">
        <f t="shared" si="156"/>
        <v>90</v>
      </c>
      <c r="AC138" s="159">
        <f t="shared" si="156"/>
        <v>91</v>
      </c>
      <c r="AD138" s="159">
        <f t="shared" si="156"/>
        <v>92</v>
      </c>
      <c r="AE138" s="159">
        <f t="shared" si="156"/>
        <v>92</v>
      </c>
      <c r="AF138" s="159">
        <f t="shared" si="156"/>
        <v>90</v>
      </c>
      <c r="AG138" s="159">
        <f t="shared" si="156"/>
        <v>91</v>
      </c>
      <c r="AH138" s="159">
        <f t="shared" si="156"/>
        <v>92</v>
      </c>
      <c r="AI138" s="159">
        <f t="shared" si="156"/>
        <v>92</v>
      </c>
      <c r="AJ138" s="159">
        <f t="shared" si="156"/>
        <v>90</v>
      </c>
      <c r="AK138" s="159">
        <f t="shared" si="156"/>
        <v>91</v>
      </c>
      <c r="AL138" s="159">
        <f t="shared" si="156"/>
        <v>92</v>
      </c>
      <c r="AM138" s="159">
        <f t="shared" si="156"/>
        <v>92</v>
      </c>
      <c r="AN138" s="159">
        <f t="shared" si="156"/>
        <v>91</v>
      </c>
      <c r="AO138" s="159">
        <f t="shared" si="156"/>
        <v>91</v>
      </c>
      <c r="AP138" s="159">
        <f t="shared" ref="AP138:BU138" si="157" xml:space="preserve"> AP137 - AP136 + 1</f>
        <v>92</v>
      </c>
      <c r="AQ138" s="159">
        <f t="shared" si="157"/>
        <v>92</v>
      </c>
      <c r="AR138" s="159">
        <f t="shared" si="157"/>
        <v>90</v>
      </c>
      <c r="AS138" s="159">
        <f t="shared" si="157"/>
        <v>91</v>
      </c>
      <c r="AT138" s="159">
        <f t="shared" si="157"/>
        <v>92</v>
      </c>
      <c r="AU138" s="159">
        <f t="shared" si="157"/>
        <v>92</v>
      </c>
      <c r="AV138" s="159">
        <f t="shared" si="157"/>
        <v>90</v>
      </c>
      <c r="AW138" s="159">
        <f t="shared" si="157"/>
        <v>91</v>
      </c>
      <c r="AX138" s="159">
        <f t="shared" si="157"/>
        <v>92</v>
      </c>
      <c r="AY138" s="159">
        <f t="shared" si="157"/>
        <v>92</v>
      </c>
      <c r="AZ138" s="159">
        <f t="shared" si="157"/>
        <v>90</v>
      </c>
      <c r="BA138" s="159">
        <f t="shared" si="157"/>
        <v>91</v>
      </c>
      <c r="BB138" s="159">
        <f t="shared" si="157"/>
        <v>92</v>
      </c>
      <c r="BC138" s="159">
        <f t="shared" si="157"/>
        <v>92</v>
      </c>
      <c r="BD138" s="159">
        <f t="shared" si="157"/>
        <v>91</v>
      </c>
      <c r="BE138" s="159">
        <f t="shared" si="157"/>
        <v>91</v>
      </c>
      <c r="BF138" s="159">
        <f t="shared" si="157"/>
        <v>92</v>
      </c>
      <c r="BG138" s="159">
        <f t="shared" si="157"/>
        <v>92</v>
      </c>
      <c r="BH138" s="159">
        <f t="shared" si="157"/>
        <v>90</v>
      </c>
      <c r="BI138" s="159">
        <f t="shared" si="157"/>
        <v>91</v>
      </c>
      <c r="BJ138" s="159">
        <f t="shared" si="157"/>
        <v>92</v>
      </c>
      <c r="BK138" s="159">
        <f t="shared" si="157"/>
        <v>92</v>
      </c>
      <c r="BL138" s="159">
        <f t="shared" si="157"/>
        <v>90</v>
      </c>
      <c r="BM138" s="159">
        <f t="shared" si="157"/>
        <v>91</v>
      </c>
      <c r="BN138" s="159">
        <f t="shared" si="157"/>
        <v>92</v>
      </c>
      <c r="BO138" s="159">
        <f t="shared" si="157"/>
        <v>92</v>
      </c>
      <c r="BP138" s="159">
        <f t="shared" si="157"/>
        <v>90</v>
      </c>
      <c r="BQ138" s="159">
        <f t="shared" si="157"/>
        <v>91</v>
      </c>
      <c r="BR138" s="159">
        <f t="shared" si="157"/>
        <v>92</v>
      </c>
      <c r="BS138" s="159">
        <f t="shared" si="157"/>
        <v>92</v>
      </c>
      <c r="BT138" s="159">
        <f t="shared" si="157"/>
        <v>91</v>
      </c>
      <c r="BU138" s="159">
        <f t="shared" si="157"/>
        <v>91</v>
      </c>
      <c r="BV138" s="159">
        <f t="shared" ref="BV138:DA138" si="158" xml:space="preserve"> BV137 - BV136 + 1</f>
        <v>92</v>
      </c>
      <c r="BW138" s="159">
        <f t="shared" si="158"/>
        <v>92</v>
      </c>
      <c r="BX138" s="159">
        <f t="shared" si="158"/>
        <v>90</v>
      </c>
      <c r="BY138" s="159">
        <f t="shared" si="158"/>
        <v>91</v>
      </c>
      <c r="BZ138" s="159">
        <f t="shared" si="158"/>
        <v>92</v>
      </c>
      <c r="CA138" s="159">
        <f t="shared" si="158"/>
        <v>92</v>
      </c>
      <c r="CB138" s="159">
        <f t="shared" si="158"/>
        <v>90</v>
      </c>
      <c r="CC138" s="159">
        <f t="shared" si="158"/>
        <v>91</v>
      </c>
      <c r="CD138" s="159">
        <f t="shared" si="158"/>
        <v>92</v>
      </c>
      <c r="CE138" s="159">
        <f t="shared" si="158"/>
        <v>92</v>
      </c>
      <c r="CF138" s="159">
        <f t="shared" si="158"/>
        <v>90</v>
      </c>
      <c r="CG138" s="159">
        <f t="shared" si="158"/>
        <v>91</v>
      </c>
      <c r="CH138" s="159">
        <f t="shared" si="158"/>
        <v>92</v>
      </c>
      <c r="CI138" s="159">
        <f t="shared" si="158"/>
        <v>92</v>
      </c>
      <c r="CJ138" s="159">
        <f t="shared" si="158"/>
        <v>91</v>
      </c>
      <c r="CK138" s="159">
        <f t="shared" si="158"/>
        <v>91</v>
      </c>
      <c r="CL138" s="159">
        <f t="shared" si="158"/>
        <v>92</v>
      </c>
      <c r="CM138" s="159">
        <f t="shared" si="158"/>
        <v>92</v>
      </c>
      <c r="CN138" s="159">
        <f t="shared" si="158"/>
        <v>90</v>
      </c>
      <c r="CO138" s="159">
        <f t="shared" si="158"/>
        <v>91</v>
      </c>
      <c r="CP138" s="159">
        <f t="shared" si="158"/>
        <v>92</v>
      </c>
      <c r="CQ138" s="159">
        <f t="shared" si="158"/>
        <v>92</v>
      </c>
      <c r="CR138" s="159">
        <f t="shared" si="158"/>
        <v>90</v>
      </c>
      <c r="CS138" s="159">
        <f t="shared" si="158"/>
        <v>91</v>
      </c>
      <c r="CT138" s="159">
        <f t="shared" si="158"/>
        <v>92</v>
      </c>
      <c r="CU138" s="159">
        <f t="shared" si="158"/>
        <v>92</v>
      </c>
      <c r="CV138" s="159">
        <f t="shared" si="158"/>
        <v>90</v>
      </c>
      <c r="CW138" s="159">
        <f t="shared" si="158"/>
        <v>91</v>
      </c>
      <c r="CX138" s="159">
        <f t="shared" si="158"/>
        <v>92</v>
      </c>
      <c r="CY138" s="159">
        <f t="shared" si="158"/>
        <v>92</v>
      </c>
      <c r="CZ138" s="159">
        <f t="shared" si="158"/>
        <v>91</v>
      </c>
      <c r="DA138" s="159">
        <f t="shared" si="158"/>
        <v>91</v>
      </c>
      <c r="DB138" s="159">
        <f t="shared" ref="DB138:EA138" si="159" xml:space="preserve"> DB137 - DB136 + 1</f>
        <v>92</v>
      </c>
      <c r="DC138" s="159">
        <f t="shared" si="159"/>
        <v>92</v>
      </c>
      <c r="DD138" s="159">
        <f t="shared" si="159"/>
        <v>90</v>
      </c>
      <c r="DE138" s="159">
        <f t="shared" si="159"/>
        <v>91</v>
      </c>
      <c r="DF138" s="159">
        <f t="shared" si="159"/>
        <v>92</v>
      </c>
      <c r="DG138" s="159">
        <f t="shared" si="159"/>
        <v>92</v>
      </c>
      <c r="DH138" s="159">
        <f t="shared" si="159"/>
        <v>90</v>
      </c>
      <c r="DI138" s="159">
        <f t="shared" si="159"/>
        <v>91</v>
      </c>
      <c r="DJ138" s="159">
        <f t="shared" si="159"/>
        <v>92</v>
      </c>
      <c r="DK138" s="159">
        <f t="shared" si="159"/>
        <v>92</v>
      </c>
      <c r="DL138" s="159">
        <f t="shared" si="159"/>
        <v>90</v>
      </c>
      <c r="DM138" s="159">
        <f t="shared" si="159"/>
        <v>91</v>
      </c>
      <c r="DN138" s="159">
        <f t="shared" si="159"/>
        <v>92</v>
      </c>
      <c r="DO138" s="159">
        <f t="shared" si="159"/>
        <v>92</v>
      </c>
      <c r="DP138" s="159">
        <f t="shared" si="159"/>
        <v>91</v>
      </c>
      <c r="DQ138" s="159">
        <f t="shared" si="159"/>
        <v>91</v>
      </c>
      <c r="DR138" s="159">
        <f t="shared" si="159"/>
        <v>92</v>
      </c>
      <c r="DS138" s="159">
        <f t="shared" si="159"/>
        <v>92</v>
      </c>
      <c r="DT138" s="159">
        <f t="shared" si="159"/>
        <v>90</v>
      </c>
      <c r="DU138" s="159">
        <f t="shared" si="159"/>
        <v>91</v>
      </c>
      <c r="DV138" s="159">
        <f t="shared" si="159"/>
        <v>92</v>
      </c>
      <c r="DW138" s="159">
        <f t="shared" si="159"/>
        <v>92</v>
      </c>
      <c r="DX138" s="159">
        <f t="shared" si="159"/>
        <v>90</v>
      </c>
      <c r="DY138" s="159">
        <f t="shared" si="159"/>
        <v>91</v>
      </c>
      <c r="DZ138" s="159">
        <f t="shared" si="159"/>
        <v>92</v>
      </c>
      <c r="EA138" s="159">
        <f t="shared" si="159"/>
        <v>92</v>
      </c>
    </row>
    <row r="139" spans="1:131" outlineLevel="1" x14ac:dyDescent="0.35">
      <c r="A139" s="209"/>
      <c r="B139" s="209"/>
      <c r="C139" s="210"/>
      <c r="D139" s="211"/>
      <c r="E139" s="206"/>
      <c r="F139" s="206"/>
      <c r="G139" s="206"/>
      <c r="H139" s="206"/>
      <c r="I139" s="208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6"/>
      <c r="BN139" s="206"/>
      <c r="BO139" s="206"/>
      <c r="BP139" s="206"/>
      <c r="BQ139" s="206"/>
      <c r="BR139" s="206"/>
      <c r="BS139" s="206"/>
      <c r="BT139" s="206"/>
      <c r="BU139" s="206"/>
      <c r="BV139" s="206"/>
      <c r="BW139" s="206"/>
      <c r="BX139" s="206"/>
      <c r="BY139" s="206"/>
      <c r="BZ139" s="206"/>
      <c r="CA139" s="206"/>
      <c r="CB139" s="206"/>
      <c r="CC139" s="206"/>
      <c r="CD139" s="206"/>
      <c r="CE139" s="206"/>
      <c r="CF139" s="206"/>
      <c r="CG139" s="206"/>
      <c r="CH139" s="206"/>
      <c r="CI139" s="206"/>
      <c r="CJ139" s="206"/>
      <c r="CK139" s="206"/>
      <c r="CL139" s="206"/>
      <c r="CM139" s="206"/>
      <c r="CN139" s="206"/>
      <c r="CO139" s="206"/>
      <c r="CP139" s="206"/>
      <c r="CQ139" s="206"/>
      <c r="CR139" s="206"/>
      <c r="CS139" s="206"/>
      <c r="CT139" s="206"/>
      <c r="CU139" s="206"/>
      <c r="CV139" s="206"/>
      <c r="CW139" s="206"/>
      <c r="CX139" s="206"/>
      <c r="CY139" s="206"/>
      <c r="CZ139" s="206"/>
      <c r="DA139" s="206"/>
      <c r="DB139" s="206"/>
      <c r="DC139" s="206"/>
      <c r="DD139" s="206"/>
      <c r="DE139" s="206"/>
      <c r="DF139" s="206"/>
      <c r="DG139" s="206"/>
      <c r="DH139" s="206"/>
      <c r="DI139" s="206"/>
      <c r="DJ139" s="206"/>
      <c r="DK139" s="206"/>
      <c r="DL139" s="206"/>
      <c r="DM139" s="206"/>
      <c r="DN139" s="206"/>
      <c r="DO139" s="206"/>
      <c r="DP139" s="206"/>
      <c r="DQ139" s="206"/>
      <c r="DR139" s="206"/>
      <c r="DS139" s="206"/>
      <c r="DT139" s="206"/>
      <c r="DU139" s="206"/>
      <c r="DV139" s="206"/>
      <c r="DW139" s="206"/>
      <c r="DX139" s="206"/>
      <c r="DY139" s="206"/>
      <c r="DZ139" s="206"/>
      <c r="EA139" s="206"/>
    </row>
    <row r="140" spans="1:131" outlineLevel="1" x14ac:dyDescent="0.35">
      <c r="A140" s="209"/>
      <c r="B140" s="209"/>
      <c r="C140" s="210"/>
      <c r="D140" s="211"/>
      <c r="E140" s="206"/>
      <c r="F140" s="206"/>
      <c r="G140" s="206"/>
      <c r="H140" s="206"/>
      <c r="I140" s="208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6"/>
      <c r="BN140" s="206"/>
      <c r="BO140" s="206"/>
      <c r="BP140" s="206"/>
      <c r="BQ140" s="206"/>
      <c r="BR140" s="206"/>
      <c r="BS140" s="206"/>
      <c r="BT140" s="206"/>
      <c r="BU140" s="206"/>
      <c r="BV140" s="206"/>
      <c r="BW140" s="206"/>
      <c r="BX140" s="206"/>
      <c r="BY140" s="206"/>
      <c r="BZ140" s="206"/>
      <c r="CA140" s="206"/>
      <c r="CB140" s="206"/>
      <c r="CC140" s="206"/>
      <c r="CD140" s="206"/>
      <c r="CE140" s="206"/>
      <c r="CF140" s="206"/>
      <c r="CG140" s="206"/>
      <c r="CH140" s="206"/>
      <c r="CI140" s="206"/>
      <c r="CJ140" s="206"/>
      <c r="CK140" s="206"/>
      <c r="CL140" s="206"/>
      <c r="CM140" s="206"/>
      <c r="CN140" s="206"/>
      <c r="CO140" s="206"/>
      <c r="CP140" s="206"/>
      <c r="CQ140" s="206"/>
      <c r="CR140" s="206"/>
      <c r="CS140" s="206"/>
      <c r="CT140" s="206"/>
      <c r="CU140" s="206"/>
      <c r="CV140" s="206"/>
      <c r="CW140" s="206"/>
      <c r="CX140" s="206"/>
      <c r="CY140" s="206"/>
      <c r="CZ140" s="206"/>
      <c r="DA140" s="206"/>
      <c r="DB140" s="206"/>
      <c r="DC140" s="206"/>
      <c r="DD140" s="206"/>
      <c r="DE140" s="206"/>
      <c r="DF140" s="206"/>
      <c r="DG140" s="206"/>
      <c r="DH140" s="206"/>
      <c r="DI140" s="206"/>
      <c r="DJ140" s="206"/>
      <c r="DK140" s="206"/>
      <c r="DL140" s="206"/>
      <c r="DM140" s="206"/>
      <c r="DN140" s="206"/>
      <c r="DO140" s="206"/>
      <c r="DP140" s="206"/>
      <c r="DQ140" s="206"/>
      <c r="DR140" s="206"/>
      <c r="DS140" s="206"/>
      <c r="DT140" s="206"/>
      <c r="DU140" s="206"/>
      <c r="DV140" s="206"/>
      <c r="DW140" s="206"/>
      <c r="DX140" s="206"/>
      <c r="DY140" s="206"/>
      <c r="DZ140" s="206"/>
      <c r="EA140" s="206"/>
    </row>
    <row r="141" spans="1:131" outlineLevel="1" x14ac:dyDescent="0.35">
      <c r="A141" s="209"/>
      <c r="B141" s="209"/>
      <c r="C141" s="210"/>
      <c r="D141" s="211"/>
      <c r="E141" s="206"/>
      <c r="F141" s="206"/>
      <c r="G141" s="206"/>
      <c r="H141" s="206"/>
      <c r="I141" s="208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6"/>
      <c r="BN141" s="206"/>
      <c r="BO141" s="206"/>
      <c r="BP141" s="206"/>
      <c r="BQ141" s="206"/>
      <c r="BR141" s="206"/>
      <c r="BS141" s="206"/>
      <c r="BT141" s="206"/>
      <c r="BU141" s="206"/>
      <c r="BV141" s="206"/>
      <c r="BW141" s="206"/>
      <c r="BX141" s="206"/>
      <c r="BY141" s="206"/>
      <c r="BZ141" s="206"/>
      <c r="CA141" s="206"/>
      <c r="CB141" s="206"/>
      <c r="CC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206"/>
      <c r="CT141" s="206"/>
      <c r="CU141" s="206"/>
      <c r="CV141" s="206"/>
      <c r="CW141" s="206"/>
      <c r="CX141" s="206"/>
      <c r="CY141" s="206"/>
      <c r="CZ141" s="206"/>
      <c r="DA141" s="206"/>
      <c r="DB141" s="206"/>
      <c r="DC141" s="206"/>
      <c r="DD141" s="206"/>
      <c r="DE141" s="206"/>
      <c r="DF141" s="206"/>
      <c r="DG141" s="206"/>
      <c r="DH141" s="206"/>
      <c r="DI141" s="206"/>
      <c r="DJ141" s="206"/>
      <c r="DK141" s="206"/>
      <c r="DL141" s="206"/>
      <c r="DM141" s="206"/>
      <c r="DN141" s="206"/>
      <c r="DO141" s="206"/>
      <c r="DP141" s="206"/>
      <c r="DQ141" s="206"/>
      <c r="DR141" s="206"/>
      <c r="DS141" s="206"/>
      <c r="DT141" s="206"/>
      <c r="DU141" s="206"/>
      <c r="DV141" s="206"/>
      <c r="DW141" s="206"/>
      <c r="DX141" s="206"/>
      <c r="DY141" s="206"/>
      <c r="DZ141" s="206"/>
      <c r="EA141" s="206"/>
    </row>
    <row r="142" spans="1:131" x14ac:dyDescent="0.35">
      <c r="A142" s="209"/>
      <c r="B142" s="209"/>
      <c r="C142" s="210"/>
      <c r="D142" s="211"/>
      <c r="E142" s="206"/>
      <c r="F142" s="206"/>
      <c r="G142" s="206"/>
      <c r="H142" s="206"/>
      <c r="I142" s="208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206"/>
      <c r="BN142" s="206"/>
      <c r="BO142" s="206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6"/>
      <c r="CA142" s="206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6"/>
      <c r="CO142" s="206"/>
      <c r="CP142" s="206"/>
      <c r="CQ142" s="206"/>
      <c r="CR142" s="206"/>
      <c r="CS142" s="206"/>
      <c r="CT142" s="206"/>
      <c r="CU142" s="206"/>
      <c r="CV142" s="206"/>
      <c r="CW142" s="206"/>
      <c r="CX142" s="206"/>
      <c r="CY142" s="206"/>
      <c r="CZ142" s="206"/>
      <c r="DA142" s="206"/>
      <c r="DB142" s="206"/>
      <c r="DC142" s="206"/>
      <c r="DD142" s="206"/>
      <c r="DE142" s="206"/>
      <c r="DF142" s="206"/>
      <c r="DG142" s="206"/>
      <c r="DH142" s="206"/>
      <c r="DI142" s="206"/>
      <c r="DJ142" s="206"/>
      <c r="DK142" s="206"/>
      <c r="DL142" s="206"/>
      <c r="DM142" s="206"/>
      <c r="DN142" s="206"/>
      <c r="DO142" s="206"/>
      <c r="DP142" s="206"/>
      <c r="DQ142" s="206"/>
      <c r="DR142" s="206"/>
      <c r="DS142" s="206"/>
      <c r="DT142" s="206"/>
      <c r="DU142" s="206"/>
      <c r="DV142" s="206"/>
      <c r="DW142" s="206"/>
      <c r="DX142" s="206"/>
      <c r="DY142" s="206"/>
      <c r="DZ142" s="206"/>
      <c r="EA142" s="206"/>
    </row>
    <row r="143" spans="1:131" x14ac:dyDescent="0.35">
      <c r="A143" s="209" t="s">
        <v>63</v>
      </c>
      <c r="B143" s="209"/>
      <c r="C143" s="210"/>
      <c r="D143" s="211"/>
      <c r="E143" s="206"/>
      <c r="F143" s="206"/>
      <c r="G143" s="206"/>
      <c r="H143" s="206"/>
      <c r="I143" s="208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206"/>
      <c r="BN143" s="206"/>
      <c r="BO143" s="206"/>
      <c r="BP143" s="206"/>
      <c r="BQ143" s="206"/>
      <c r="BR143" s="206"/>
      <c r="BS143" s="206"/>
      <c r="BT143" s="206"/>
      <c r="BU143" s="206"/>
      <c r="BV143" s="206"/>
      <c r="BW143" s="206"/>
      <c r="BX143" s="206"/>
      <c r="BY143" s="206"/>
      <c r="BZ143" s="206"/>
      <c r="CA143" s="206"/>
      <c r="CB143" s="206"/>
      <c r="CC143" s="206"/>
      <c r="CD143" s="206"/>
      <c r="CE143" s="206"/>
      <c r="CF143" s="206"/>
      <c r="CG143" s="206"/>
      <c r="CH143" s="206"/>
      <c r="CI143" s="206"/>
      <c r="CJ143" s="206"/>
      <c r="CK143" s="206"/>
      <c r="CL143" s="206"/>
      <c r="CM143" s="206"/>
      <c r="CN143" s="206"/>
      <c r="CO143" s="206"/>
      <c r="CP143" s="206"/>
      <c r="CQ143" s="206"/>
      <c r="CR143" s="206"/>
      <c r="CS143" s="206"/>
      <c r="CT143" s="206"/>
      <c r="CU143" s="206"/>
      <c r="CV143" s="206"/>
      <c r="CW143" s="206"/>
      <c r="CX143" s="206"/>
      <c r="CY143" s="206"/>
      <c r="CZ143" s="206"/>
      <c r="DA143" s="206"/>
      <c r="DB143" s="206"/>
      <c r="DC143" s="206"/>
      <c r="DD143" s="206"/>
      <c r="DE143" s="206"/>
      <c r="DF143" s="206"/>
      <c r="DG143" s="206"/>
      <c r="DH143" s="206"/>
      <c r="DI143" s="206"/>
      <c r="DJ143" s="206"/>
      <c r="DK143" s="206"/>
      <c r="DL143" s="206"/>
      <c r="DM143" s="206"/>
      <c r="DN143" s="206"/>
      <c r="DO143" s="206"/>
      <c r="DP143" s="206"/>
      <c r="DQ143" s="206"/>
      <c r="DR143" s="206"/>
      <c r="DS143" s="206"/>
      <c r="DT143" s="206"/>
      <c r="DU143" s="206"/>
      <c r="DV143" s="206"/>
      <c r="DW143" s="206"/>
      <c r="DX143" s="206"/>
      <c r="DY143" s="206"/>
      <c r="DZ143" s="206"/>
      <c r="EA143" s="206"/>
    </row>
  </sheetData>
  <conditionalFormatting sqref="J3:EA3">
    <cfRule type="cellIs" dxfId="64" priority="15" stopIfTrue="1" operator="equal">
      <formula>"Operations"</formula>
    </cfRule>
  </conditionalFormatting>
  <conditionalFormatting sqref="J3:EA3">
    <cfRule type="cellIs" dxfId="63" priority="1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164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182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Time!E$132</f>
        <v>Contract year number</v>
      </c>
      <c r="F12" s="499">
        <f xml:space="preserve"> Time!F$132</f>
        <v>0</v>
      </c>
      <c r="G12" s="499" t="str">
        <f xml:space="preserve"> Time!G$132</f>
        <v>counter</v>
      </c>
      <c r="H12" s="499">
        <f xml:space="preserve"> Time!H$132</f>
        <v>0</v>
      </c>
      <c r="I12" s="499">
        <f xml:space="preserve"> Time!I$132</f>
        <v>0</v>
      </c>
      <c r="J12" s="499">
        <f xml:space="preserve"> Time!J$132</f>
        <v>0</v>
      </c>
      <c r="K12" s="499">
        <f xml:space="preserve"> Time!K$132</f>
        <v>0</v>
      </c>
      <c r="L12" s="499">
        <f xml:space="preserve"> Time!L$132</f>
        <v>0</v>
      </c>
      <c r="M12" s="499">
        <f xml:space="preserve"> Time!M$132</f>
        <v>1</v>
      </c>
      <c r="N12" s="499">
        <f xml:space="preserve"> Time!N$132</f>
        <v>1</v>
      </c>
      <c r="O12" s="499">
        <f xml:space="preserve"> Time!O$132</f>
        <v>1</v>
      </c>
      <c r="P12" s="499">
        <f xml:space="preserve"> Time!P$132</f>
        <v>1</v>
      </c>
      <c r="Q12" s="499">
        <f xml:space="preserve"> Time!Q$132</f>
        <v>2</v>
      </c>
      <c r="R12" s="499">
        <f xml:space="preserve"> Time!R$132</f>
        <v>2</v>
      </c>
      <c r="S12" s="499">
        <f xml:space="preserve"> Time!S$132</f>
        <v>2</v>
      </c>
      <c r="T12" s="499">
        <f xml:space="preserve"> Time!T$132</f>
        <v>2</v>
      </c>
      <c r="U12" s="499">
        <f xml:space="preserve"> Time!U$132</f>
        <v>3</v>
      </c>
      <c r="V12" s="499">
        <f xml:space="preserve"> Time!V$132</f>
        <v>3</v>
      </c>
      <c r="W12" s="499">
        <f xml:space="preserve"> Time!W$132</f>
        <v>3</v>
      </c>
      <c r="X12" s="499">
        <f xml:space="preserve"> Time!X$132</f>
        <v>3</v>
      </c>
      <c r="Y12" s="499">
        <f xml:space="preserve"> Time!Y$132</f>
        <v>4</v>
      </c>
      <c r="Z12" s="499">
        <f xml:space="preserve"> Time!Z$132</f>
        <v>4</v>
      </c>
      <c r="AA12" s="499">
        <f xml:space="preserve"> Time!AA$132</f>
        <v>4</v>
      </c>
      <c r="AB12" s="499">
        <f xml:space="preserve"> Time!AB$132</f>
        <v>4</v>
      </c>
      <c r="AC12" s="499">
        <f xml:space="preserve"> Time!AC$132</f>
        <v>5</v>
      </c>
      <c r="AD12" s="499">
        <f xml:space="preserve"> Time!AD$132</f>
        <v>5</v>
      </c>
      <c r="AE12" s="499">
        <f xml:space="preserve"> Time!AE$132</f>
        <v>5</v>
      </c>
      <c r="AF12" s="499">
        <f xml:space="preserve"> Time!AF$132</f>
        <v>5</v>
      </c>
      <c r="AG12" s="499">
        <f xml:space="preserve"> Time!AG$132</f>
        <v>6</v>
      </c>
      <c r="AH12" s="499">
        <f xml:space="preserve"> Time!AH$132</f>
        <v>6</v>
      </c>
      <c r="AI12" s="499">
        <f xml:space="preserve"> Time!AI$132</f>
        <v>6</v>
      </c>
      <c r="AJ12" s="499">
        <f xml:space="preserve"> Time!AJ$132</f>
        <v>6</v>
      </c>
      <c r="AK12" s="499">
        <f xml:space="preserve"> Time!AK$132</f>
        <v>7</v>
      </c>
      <c r="AL12" s="499">
        <f xml:space="preserve"> Time!AL$132</f>
        <v>7</v>
      </c>
      <c r="AM12" s="499">
        <f xml:space="preserve"> Time!AM$132</f>
        <v>7</v>
      </c>
      <c r="AN12" s="499">
        <f xml:space="preserve"> Time!AN$132</f>
        <v>7</v>
      </c>
      <c r="AO12" s="499">
        <f xml:space="preserve"> Time!AO$132</f>
        <v>8</v>
      </c>
      <c r="AP12" s="499">
        <f xml:space="preserve"> Time!AP$132</f>
        <v>8</v>
      </c>
      <c r="AQ12" s="499">
        <f xml:space="preserve"> Time!AQ$132</f>
        <v>8</v>
      </c>
      <c r="AR12" s="499">
        <f xml:space="preserve"> Time!AR$132</f>
        <v>8</v>
      </c>
      <c r="AS12" s="499">
        <f xml:space="preserve"> Time!AS$132</f>
        <v>9</v>
      </c>
      <c r="AT12" s="499">
        <f xml:space="preserve"> Time!AT$132</f>
        <v>9</v>
      </c>
      <c r="AU12" s="499">
        <f xml:space="preserve"> Time!AU$132</f>
        <v>9</v>
      </c>
      <c r="AV12" s="499">
        <f xml:space="preserve"> Time!AV$132</f>
        <v>9</v>
      </c>
      <c r="AW12" s="499">
        <f xml:space="preserve"> Time!AW$132</f>
        <v>10</v>
      </c>
      <c r="AX12" s="499">
        <f xml:space="preserve"> Time!AX$132</f>
        <v>10</v>
      </c>
      <c r="AY12" s="499">
        <f xml:space="preserve"> Time!AY$132</f>
        <v>10</v>
      </c>
      <c r="AZ12" s="499">
        <f xml:space="preserve"> Time!AZ$132</f>
        <v>10</v>
      </c>
      <c r="BA12" s="499">
        <f xml:space="preserve"> Time!BA$132</f>
        <v>11</v>
      </c>
      <c r="BB12" s="499">
        <f xml:space="preserve"> Time!BB$132</f>
        <v>11</v>
      </c>
      <c r="BC12" s="499">
        <f xml:space="preserve"> Time!BC$132</f>
        <v>11</v>
      </c>
      <c r="BD12" s="499">
        <f xml:space="preserve"> Time!BD$132</f>
        <v>11</v>
      </c>
      <c r="BE12" s="499">
        <f xml:space="preserve"> Time!BE$132</f>
        <v>12</v>
      </c>
      <c r="BF12" s="499">
        <f xml:space="preserve"> Time!BF$132</f>
        <v>12</v>
      </c>
      <c r="BG12" s="499">
        <f xml:space="preserve"> Time!BG$132</f>
        <v>12</v>
      </c>
      <c r="BH12" s="499">
        <f xml:space="preserve"> Time!BH$132</f>
        <v>12</v>
      </c>
      <c r="BI12" s="499">
        <f xml:space="preserve"> Time!BI$132</f>
        <v>13</v>
      </c>
      <c r="BJ12" s="499">
        <f xml:space="preserve"> Time!BJ$132</f>
        <v>13</v>
      </c>
      <c r="BK12" s="499">
        <f xml:space="preserve"> Time!BK$132</f>
        <v>13</v>
      </c>
      <c r="BL12" s="499">
        <f xml:space="preserve"> Time!BL$132</f>
        <v>13</v>
      </c>
      <c r="BM12" s="499">
        <f xml:space="preserve"> Time!BM$132</f>
        <v>14</v>
      </c>
      <c r="BN12" s="499">
        <f xml:space="preserve"> Time!BN$132</f>
        <v>14</v>
      </c>
      <c r="BO12" s="499">
        <f xml:space="preserve"> Time!BO$132</f>
        <v>14</v>
      </c>
      <c r="BP12" s="499">
        <f xml:space="preserve"> Time!BP$132</f>
        <v>14</v>
      </c>
      <c r="BQ12" s="499">
        <f xml:space="preserve"> Time!BQ$132</f>
        <v>15</v>
      </c>
      <c r="BR12" s="499">
        <f xml:space="preserve"> Time!BR$132</f>
        <v>15</v>
      </c>
      <c r="BS12" s="499">
        <f xml:space="preserve"> Time!BS$132</f>
        <v>15</v>
      </c>
      <c r="BT12" s="499">
        <f xml:space="preserve"> Time!BT$132</f>
        <v>15</v>
      </c>
      <c r="BU12" s="499">
        <f xml:space="preserve"> Time!BU$132</f>
        <v>16</v>
      </c>
      <c r="BV12" s="499">
        <f xml:space="preserve"> Time!BV$132</f>
        <v>16</v>
      </c>
      <c r="BW12" s="499">
        <f xml:space="preserve"> Time!BW$132</f>
        <v>16</v>
      </c>
      <c r="BX12" s="499">
        <f xml:space="preserve"> Time!BX$132</f>
        <v>16</v>
      </c>
      <c r="BY12" s="499">
        <f xml:space="preserve"> Time!BY$132</f>
        <v>17</v>
      </c>
      <c r="BZ12" s="499">
        <f xml:space="preserve"> Time!BZ$132</f>
        <v>17</v>
      </c>
      <c r="CA12" s="499">
        <f xml:space="preserve"> Time!CA$132</f>
        <v>17</v>
      </c>
      <c r="CB12" s="499">
        <f xml:space="preserve"> Time!CB$132</f>
        <v>17</v>
      </c>
      <c r="CC12" s="499">
        <f xml:space="preserve"> Time!CC$132</f>
        <v>18</v>
      </c>
      <c r="CD12" s="499">
        <f xml:space="preserve"> Time!CD$132</f>
        <v>18</v>
      </c>
      <c r="CE12" s="499">
        <f xml:space="preserve"> Time!CE$132</f>
        <v>18</v>
      </c>
      <c r="CF12" s="499">
        <f xml:space="preserve"> Time!CF$132</f>
        <v>18</v>
      </c>
      <c r="CG12" s="499">
        <f xml:space="preserve"> Time!CG$132</f>
        <v>19</v>
      </c>
      <c r="CH12" s="499">
        <f xml:space="preserve"> Time!CH$132</f>
        <v>19</v>
      </c>
      <c r="CI12" s="499">
        <f xml:space="preserve"> Time!CI$132</f>
        <v>19</v>
      </c>
      <c r="CJ12" s="499">
        <f xml:space="preserve"> Time!CJ$132</f>
        <v>19</v>
      </c>
      <c r="CK12" s="499">
        <f xml:space="preserve"> Time!CK$132</f>
        <v>20</v>
      </c>
      <c r="CL12" s="499">
        <f xml:space="preserve"> Time!CL$132</f>
        <v>20</v>
      </c>
      <c r="CM12" s="499">
        <f xml:space="preserve"> Time!CM$132</f>
        <v>20</v>
      </c>
      <c r="CN12" s="499">
        <f xml:space="preserve"> Time!CN$132</f>
        <v>20</v>
      </c>
      <c r="CO12" s="499">
        <f xml:space="preserve"> Time!CO$132</f>
        <v>21</v>
      </c>
      <c r="CP12" s="499">
        <f xml:space="preserve"> Time!CP$132</f>
        <v>21</v>
      </c>
      <c r="CQ12" s="499">
        <f xml:space="preserve"> Time!CQ$132</f>
        <v>21</v>
      </c>
      <c r="CR12" s="499">
        <f xml:space="preserve"> Time!CR$132</f>
        <v>21</v>
      </c>
      <c r="CS12" s="499">
        <f xml:space="preserve"> Time!CS$132</f>
        <v>22</v>
      </c>
      <c r="CT12" s="499">
        <f xml:space="preserve"> Time!CT$132</f>
        <v>22</v>
      </c>
      <c r="CU12" s="499">
        <f xml:space="preserve"> Time!CU$132</f>
        <v>22</v>
      </c>
      <c r="CV12" s="499">
        <f xml:space="preserve"> Time!CV$132</f>
        <v>22</v>
      </c>
      <c r="CW12" s="499">
        <f xml:space="preserve"> Time!CW$132</f>
        <v>23</v>
      </c>
      <c r="CX12" s="499">
        <f xml:space="preserve"> Time!CX$132</f>
        <v>23</v>
      </c>
      <c r="CY12" s="499">
        <f xml:space="preserve"> Time!CY$132</f>
        <v>23</v>
      </c>
      <c r="CZ12" s="499">
        <f xml:space="preserve"> Time!CZ$132</f>
        <v>23</v>
      </c>
      <c r="DA12" s="499">
        <f xml:space="preserve"> Time!DA$132</f>
        <v>24</v>
      </c>
      <c r="DB12" s="499">
        <f xml:space="preserve"> Time!DB$132</f>
        <v>24</v>
      </c>
      <c r="DC12" s="499">
        <f xml:space="preserve"> Time!DC$132</f>
        <v>24</v>
      </c>
      <c r="DD12" s="499">
        <f xml:space="preserve"> Time!DD$132</f>
        <v>24</v>
      </c>
      <c r="DE12" s="499">
        <f xml:space="preserve"> Time!DE$132</f>
        <v>25</v>
      </c>
      <c r="DF12" s="499">
        <f xml:space="preserve"> Time!DF$132</f>
        <v>25</v>
      </c>
      <c r="DG12" s="499">
        <f xml:space="preserve"> Time!DG$132</f>
        <v>25</v>
      </c>
      <c r="DH12" s="499">
        <f xml:space="preserve"> Time!DH$132</f>
        <v>25</v>
      </c>
      <c r="DI12" s="499">
        <f xml:space="preserve"> Time!DI$132</f>
        <v>0</v>
      </c>
      <c r="DJ12" s="499">
        <f xml:space="preserve"> Time!DJ$132</f>
        <v>0</v>
      </c>
      <c r="DK12" s="499">
        <f xml:space="preserve"> Time!DK$132</f>
        <v>0</v>
      </c>
      <c r="DL12" s="499">
        <f xml:space="preserve"> Time!DL$132</f>
        <v>0</v>
      </c>
      <c r="DM12" s="499">
        <f xml:space="preserve"> Time!DM$132</f>
        <v>0</v>
      </c>
      <c r="DN12" s="499">
        <f xml:space="preserve"> Time!DN$132</f>
        <v>0</v>
      </c>
      <c r="DO12" s="499">
        <f xml:space="preserve"> Time!DO$132</f>
        <v>0</v>
      </c>
      <c r="DP12" s="499">
        <f xml:space="preserve"> Time!DP$132</f>
        <v>0</v>
      </c>
      <c r="DQ12" s="499">
        <f xml:space="preserve"> Time!DQ$132</f>
        <v>0</v>
      </c>
      <c r="DR12" s="499">
        <f xml:space="preserve"> Time!DR$132</f>
        <v>0</v>
      </c>
      <c r="DS12" s="499">
        <f xml:space="preserve"> Time!DS$132</f>
        <v>0</v>
      </c>
      <c r="DT12" s="499">
        <f xml:space="preserve"> Time!DT$132</f>
        <v>0</v>
      </c>
      <c r="DU12" s="499">
        <f xml:space="preserve"> Time!DU$132</f>
        <v>0</v>
      </c>
      <c r="DV12" s="499">
        <f xml:space="preserve"> Time!DV$132</f>
        <v>0</v>
      </c>
      <c r="DW12" s="499">
        <f xml:space="preserve"> Time!DW$132</f>
        <v>0</v>
      </c>
      <c r="DX12" s="499">
        <f xml:space="preserve"> Time!DX$132</f>
        <v>0</v>
      </c>
      <c r="DY12" s="499">
        <f xml:space="preserve"> Time!DY$132</f>
        <v>0</v>
      </c>
      <c r="DZ12" s="499">
        <f xml:space="preserve"> Time!DZ$132</f>
        <v>0</v>
      </c>
      <c r="EA12" s="499">
        <f xml:space="preserve"> Time!EA$132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183</v>
      </c>
      <c r="F14" s="447"/>
      <c r="G14" s="447" t="s">
        <v>165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166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Time!E$126</f>
        <v>Period number</v>
      </c>
      <c r="F21" s="509">
        <f xml:space="preserve"> Time!F$126</f>
        <v>0</v>
      </c>
      <c r="G21" s="509" t="str">
        <f xml:space="preserve"> Time!G$126</f>
        <v>counter</v>
      </c>
      <c r="H21" s="509">
        <f xml:space="preserve"> Time!H$126</f>
        <v>0</v>
      </c>
      <c r="I21" s="509">
        <f xml:space="preserve"> Time!I$126</f>
        <v>0</v>
      </c>
      <c r="J21" s="509">
        <f xml:space="preserve"> Time!J$126</f>
        <v>0</v>
      </c>
      <c r="K21" s="509">
        <f xml:space="preserve"> Time!K$126</f>
        <v>0</v>
      </c>
      <c r="L21" s="509">
        <f xml:space="preserve"> Time!L$126</f>
        <v>0</v>
      </c>
      <c r="M21" s="509">
        <f xml:space="preserve"> Time!M$126</f>
        <v>1</v>
      </c>
      <c r="N21" s="509">
        <f xml:space="preserve"> Time!N$126</f>
        <v>2</v>
      </c>
      <c r="O21" s="509">
        <f xml:space="preserve"> Time!O$126</f>
        <v>3</v>
      </c>
      <c r="P21" s="509">
        <f xml:space="preserve"> Time!P$126</f>
        <v>4</v>
      </c>
      <c r="Q21" s="509">
        <f xml:space="preserve"> Time!Q$126</f>
        <v>1</v>
      </c>
      <c r="R21" s="509">
        <f xml:space="preserve"> Time!R$126</f>
        <v>2</v>
      </c>
      <c r="S21" s="509">
        <f xml:space="preserve"> Time!S$126</f>
        <v>3</v>
      </c>
      <c r="T21" s="509">
        <f xml:space="preserve"> Time!T$126</f>
        <v>4</v>
      </c>
      <c r="U21" s="509">
        <f xml:space="preserve"> Time!U$126</f>
        <v>1</v>
      </c>
      <c r="V21" s="509">
        <f xml:space="preserve"> Time!V$126</f>
        <v>2</v>
      </c>
      <c r="W21" s="509">
        <f xml:space="preserve"> Time!W$126</f>
        <v>3</v>
      </c>
      <c r="X21" s="509">
        <f xml:space="preserve"> Time!X$126</f>
        <v>4</v>
      </c>
      <c r="Y21" s="509">
        <f xml:space="preserve"> Time!Y$126</f>
        <v>1</v>
      </c>
      <c r="Z21" s="509">
        <f xml:space="preserve"> Time!Z$126</f>
        <v>2</v>
      </c>
      <c r="AA21" s="509">
        <f xml:space="preserve"> Time!AA$126</f>
        <v>3</v>
      </c>
      <c r="AB21" s="509">
        <f xml:space="preserve"> Time!AB$126</f>
        <v>4</v>
      </c>
      <c r="AC21" s="509">
        <f xml:space="preserve"> Time!AC$126</f>
        <v>1</v>
      </c>
      <c r="AD21" s="509">
        <f xml:space="preserve"> Time!AD$126</f>
        <v>2</v>
      </c>
      <c r="AE21" s="509">
        <f xml:space="preserve"> Time!AE$126</f>
        <v>3</v>
      </c>
      <c r="AF21" s="509">
        <f xml:space="preserve"> Time!AF$126</f>
        <v>4</v>
      </c>
      <c r="AG21" s="509">
        <f xml:space="preserve"> Time!AG$126</f>
        <v>1</v>
      </c>
      <c r="AH21" s="509">
        <f xml:space="preserve"> Time!AH$126</f>
        <v>2</v>
      </c>
      <c r="AI21" s="509">
        <f xml:space="preserve"> Time!AI$126</f>
        <v>3</v>
      </c>
      <c r="AJ21" s="509">
        <f xml:space="preserve"> Time!AJ$126</f>
        <v>4</v>
      </c>
      <c r="AK21" s="509">
        <f xml:space="preserve"> Time!AK$126</f>
        <v>1</v>
      </c>
      <c r="AL21" s="509">
        <f xml:space="preserve"> Time!AL$126</f>
        <v>2</v>
      </c>
      <c r="AM21" s="509">
        <f xml:space="preserve"> Time!AM$126</f>
        <v>3</v>
      </c>
      <c r="AN21" s="509">
        <f xml:space="preserve"> Time!AN$126</f>
        <v>4</v>
      </c>
      <c r="AO21" s="509">
        <f xml:space="preserve"> Time!AO$126</f>
        <v>1</v>
      </c>
      <c r="AP21" s="509">
        <f xml:space="preserve"> Time!AP$126</f>
        <v>2</v>
      </c>
      <c r="AQ21" s="509">
        <f xml:space="preserve"> Time!AQ$126</f>
        <v>3</v>
      </c>
      <c r="AR21" s="509">
        <f xml:space="preserve"> Time!AR$126</f>
        <v>4</v>
      </c>
      <c r="AS21" s="509">
        <f xml:space="preserve"> Time!AS$126</f>
        <v>1</v>
      </c>
      <c r="AT21" s="509">
        <f xml:space="preserve"> Time!AT$126</f>
        <v>2</v>
      </c>
      <c r="AU21" s="509">
        <f xml:space="preserve"> Time!AU$126</f>
        <v>3</v>
      </c>
      <c r="AV21" s="509">
        <f xml:space="preserve"> Time!AV$126</f>
        <v>4</v>
      </c>
      <c r="AW21" s="509">
        <f xml:space="preserve"> Time!AW$126</f>
        <v>1</v>
      </c>
      <c r="AX21" s="509">
        <f xml:space="preserve"> Time!AX$126</f>
        <v>2</v>
      </c>
      <c r="AY21" s="509">
        <f xml:space="preserve"> Time!AY$126</f>
        <v>3</v>
      </c>
      <c r="AZ21" s="509">
        <f xml:space="preserve"> Time!AZ$126</f>
        <v>4</v>
      </c>
      <c r="BA21" s="509">
        <f xml:space="preserve"> Time!BA$126</f>
        <v>1</v>
      </c>
      <c r="BB21" s="509">
        <f xml:space="preserve"> Time!BB$126</f>
        <v>2</v>
      </c>
      <c r="BC21" s="509">
        <f xml:space="preserve"> Time!BC$126</f>
        <v>3</v>
      </c>
      <c r="BD21" s="509">
        <f xml:space="preserve"> Time!BD$126</f>
        <v>4</v>
      </c>
      <c r="BE21" s="509">
        <f xml:space="preserve"> Time!BE$126</f>
        <v>1</v>
      </c>
      <c r="BF21" s="509">
        <f xml:space="preserve"> Time!BF$126</f>
        <v>2</v>
      </c>
      <c r="BG21" s="509">
        <f xml:space="preserve"> Time!BG$126</f>
        <v>3</v>
      </c>
      <c r="BH21" s="509">
        <f xml:space="preserve"> Time!BH$126</f>
        <v>4</v>
      </c>
      <c r="BI21" s="509">
        <f xml:space="preserve"> Time!BI$126</f>
        <v>1</v>
      </c>
      <c r="BJ21" s="509">
        <f xml:space="preserve"> Time!BJ$126</f>
        <v>2</v>
      </c>
      <c r="BK21" s="509">
        <f xml:space="preserve"> Time!BK$126</f>
        <v>3</v>
      </c>
      <c r="BL21" s="509">
        <f xml:space="preserve"> Time!BL$126</f>
        <v>4</v>
      </c>
      <c r="BM21" s="509">
        <f xml:space="preserve"> Time!BM$126</f>
        <v>1</v>
      </c>
      <c r="BN21" s="509">
        <f xml:space="preserve"> Time!BN$126</f>
        <v>2</v>
      </c>
      <c r="BO21" s="509">
        <f xml:space="preserve"> Time!BO$126</f>
        <v>3</v>
      </c>
      <c r="BP21" s="509">
        <f xml:space="preserve"> Time!BP$126</f>
        <v>4</v>
      </c>
      <c r="BQ21" s="509">
        <f xml:space="preserve"> Time!BQ$126</f>
        <v>1</v>
      </c>
      <c r="BR21" s="509">
        <f xml:space="preserve"> Time!BR$126</f>
        <v>2</v>
      </c>
      <c r="BS21" s="509">
        <f xml:space="preserve"> Time!BS$126</f>
        <v>3</v>
      </c>
      <c r="BT21" s="509">
        <f xml:space="preserve"> Time!BT$126</f>
        <v>4</v>
      </c>
      <c r="BU21" s="509">
        <f xml:space="preserve"> Time!BU$126</f>
        <v>1</v>
      </c>
      <c r="BV21" s="509">
        <f xml:space="preserve"> Time!BV$126</f>
        <v>2</v>
      </c>
      <c r="BW21" s="509">
        <f xml:space="preserve"> Time!BW$126</f>
        <v>3</v>
      </c>
      <c r="BX21" s="509">
        <f xml:space="preserve"> Time!BX$126</f>
        <v>4</v>
      </c>
      <c r="BY21" s="509">
        <f xml:space="preserve"> Time!BY$126</f>
        <v>1</v>
      </c>
      <c r="BZ21" s="509">
        <f xml:space="preserve"> Time!BZ$126</f>
        <v>2</v>
      </c>
      <c r="CA21" s="509">
        <f xml:space="preserve"> Time!CA$126</f>
        <v>3</v>
      </c>
      <c r="CB21" s="509">
        <f xml:space="preserve"> Time!CB$126</f>
        <v>4</v>
      </c>
      <c r="CC21" s="509">
        <f xml:space="preserve"> Time!CC$126</f>
        <v>1</v>
      </c>
      <c r="CD21" s="509">
        <f xml:space="preserve"> Time!CD$126</f>
        <v>2</v>
      </c>
      <c r="CE21" s="509">
        <f xml:space="preserve"> Time!CE$126</f>
        <v>3</v>
      </c>
      <c r="CF21" s="509">
        <f xml:space="preserve"> Time!CF$126</f>
        <v>4</v>
      </c>
      <c r="CG21" s="509">
        <f xml:space="preserve"> Time!CG$126</f>
        <v>1</v>
      </c>
      <c r="CH21" s="509">
        <f xml:space="preserve"> Time!CH$126</f>
        <v>2</v>
      </c>
      <c r="CI21" s="509">
        <f xml:space="preserve"> Time!CI$126</f>
        <v>3</v>
      </c>
      <c r="CJ21" s="509">
        <f xml:space="preserve"> Time!CJ$126</f>
        <v>4</v>
      </c>
      <c r="CK21" s="509">
        <f xml:space="preserve"> Time!CK$126</f>
        <v>1</v>
      </c>
      <c r="CL21" s="509">
        <f xml:space="preserve"> Time!CL$126</f>
        <v>2</v>
      </c>
      <c r="CM21" s="509">
        <f xml:space="preserve"> Time!CM$126</f>
        <v>3</v>
      </c>
      <c r="CN21" s="509">
        <f xml:space="preserve"> Time!CN$126</f>
        <v>4</v>
      </c>
      <c r="CO21" s="509">
        <f xml:space="preserve"> Time!CO$126</f>
        <v>1</v>
      </c>
      <c r="CP21" s="509">
        <f xml:space="preserve"> Time!CP$126</f>
        <v>2</v>
      </c>
      <c r="CQ21" s="509">
        <f xml:space="preserve"> Time!CQ$126</f>
        <v>3</v>
      </c>
      <c r="CR21" s="509">
        <f xml:space="preserve"> Time!CR$126</f>
        <v>4</v>
      </c>
      <c r="CS21" s="509">
        <f xml:space="preserve"> Time!CS$126</f>
        <v>1</v>
      </c>
      <c r="CT21" s="509">
        <f xml:space="preserve"> Time!CT$126</f>
        <v>2</v>
      </c>
      <c r="CU21" s="509">
        <f xml:space="preserve"> Time!CU$126</f>
        <v>3</v>
      </c>
      <c r="CV21" s="509">
        <f xml:space="preserve"> Time!CV$126</f>
        <v>4</v>
      </c>
      <c r="CW21" s="509">
        <f xml:space="preserve"> Time!CW$126</f>
        <v>1</v>
      </c>
      <c r="CX21" s="509">
        <f xml:space="preserve"> Time!CX$126</f>
        <v>2</v>
      </c>
      <c r="CY21" s="509">
        <f xml:space="preserve"> Time!CY$126</f>
        <v>3</v>
      </c>
      <c r="CZ21" s="509">
        <f xml:space="preserve"> Time!CZ$126</f>
        <v>4</v>
      </c>
      <c r="DA21" s="509">
        <f xml:space="preserve"> Time!DA$126</f>
        <v>1</v>
      </c>
      <c r="DB21" s="509">
        <f xml:space="preserve"> Time!DB$126</f>
        <v>2</v>
      </c>
      <c r="DC21" s="509">
        <f xml:space="preserve"> Time!DC$126</f>
        <v>3</v>
      </c>
      <c r="DD21" s="509">
        <f xml:space="preserve"> Time!DD$126</f>
        <v>4</v>
      </c>
      <c r="DE21" s="509">
        <f xml:space="preserve"> Time!DE$126</f>
        <v>1</v>
      </c>
      <c r="DF21" s="509">
        <f xml:space="preserve"> Time!DF$126</f>
        <v>2</v>
      </c>
      <c r="DG21" s="509">
        <f xml:space="preserve"> Time!DG$126</f>
        <v>3</v>
      </c>
      <c r="DH21" s="509">
        <f xml:space="preserve"> Time!DH$126</f>
        <v>4</v>
      </c>
      <c r="DI21" s="509">
        <f xml:space="preserve"> Time!DI$126</f>
        <v>0</v>
      </c>
      <c r="DJ21" s="509">
        <f xml:space="preserve"> Time!DJ$126</f>
        <v>0</v>
      </c>
      <c r="DK21" s="509">
        <f xml:space="preserve"> Time!DK$126</f>
        <v>0</v>
      </c>
      <c r="DL21" s="509">
        <f xml:space="preserve"> Time!DL$126</f>
        <v>0</v>
      </c>
      <c r="DM21" s="509">
        <f xml:space="preserve"> Time!DM$126</f>
        <v>0</v>
      </c>
      <c r="DN21" s="509">
        <f xml:space="preserve"> Time!DN$126</f>
        <v>0</v>
      </c>
      <c r="DO21" s="509">
        <f xml:space="preserve"> Time!DO$126</f>
        <v>0</v>
      </c>
      <c r="DP21" s="509">
        <f xml:space="preserve"> Time!DP$126</f>
        <v>0</v>
      </c>
      <c r="DQ21" s="509">
        <f xml:space="preserve"> Time!DQ$126</f>
        <v>0</v>
      </c>
      <c r="DR21" s="509">
        <f xml:space="preserve"> Time!DR$126</f>
        <v>0</v>
      </c>
      <c r="DS21" s="509">
        <f xml:space="preserve"> Time!DS$126</f>
        <v>0</v>
      </c>
      <c r="DT21" s="509">
        <f xml:space="preserve"> Time!DT$126</f>
        <v>0</v>
      </c>
      <c r="DU21" s="509">
        <f xml:space="preserve"> Time!DU$126</f>
        <v>0</v>
      </c>
      <c r="DV21" s="509">
        <f xml:space="preserve"> Time!DV$126</f>
        <v>0</v>
      </c>
      <c r="DW21" s="509">
        <f xml:space="preserve"> Time!DW$126</f>
        <v>0</v>
      </c>
      <c r="DX21" s="509">
        <f xml:space="preserve"> Time!DX$126</f>
        <v>0</v>
      </c>
      <c r="DY21" s="509">
        <f xml:space="preserve"> Time!DY$126</f>
        <v>0</v>
      </c>
      <c r="DZ21" s="509">
        <f xml:space="preserve"> Time!DZ$126</f>
        <v>0</v>
      </c>
      <c r="EA21" s="509">
        <f xml:space="preserve"> Time!EA$126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166</v>
      </c>
      <c r="F23" s="494"/>
      <c r="G23" s="494" t="s">
        <v>165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167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167</v>
      </c>
      <c r="F30" s="21"/>
      <c r="G30" s="21" t="s">
        <v>168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169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InpC!E$63</f>
        <v>GWh to kWh conversion</v>
      </c>
      <c r="F34" s="499">
        <f xml:space="preserve"> InpC!F$63</f>
        <v>1000000</v>
      </c>
      <c r="G34" s="499" t="str">
        <f xml:space="preserve"> InpC!G$63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InpC!E$64</f>
        <v>Units in a thousand</v>
      </c>
      <c r="F35" s="504">
        <f xml:space="preserve"> InpC!F$64</f>
        <v>1000</v>
      </c>
      <c r="G35" s="504" t="str">
        <f xml:space="preserve"> InpC!G$64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169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186</v>
      </c>
    </row>
    <row r="42" spans="1:131" hidden="1" outlineLevel="1" x14ac:dyDescent="0.35"/>
    <row r="43" spans="1:131" hidden="1" outlineLevel="1" x14ac:dyDescent="0.35">
      <c r="B43" s="8" t="s">
        <v>187</v>
      </c>
    </row>
    <row r="44" spans="1:131" hidden="1" outlineLevel="2" x14ac:dyDescent="0.35">
      <c r="E44" s="554" t="str">
        <f xml:space="preserve"> InpC!E$42</f>
        <v>Accounts receivable days</v>
      </c>
      <c r="F44" s="554">
        <f xml:space="preserve"> InpC!F$42</f>
        <v>60</v>
      </c>
      <c r="G44" s="554" t="str">
        <f xml:space="preserve"> InpC!G$42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Time!E$138</f>
        <v>Days in period</v>
      </c>
      <c r="F46" s="158">
        <f xml:space="preserve"> Time!F$138</f>
        <v>0</v>
      </c>
      <c r="G46" s="158" t="str">
        <f xml:space="preserve"> Time!G$138</f>
        <v>days</v>
      </c>
      <c r="H46" s="158">
        <f xml:space="preserve"> Time!H$138</f>
        <v>0</v>
      </c>
      <c r="I46" s="158">
        <f xml:space="preserve"> Time!I$138</f>
        <v>0</v>
      </c>
      <c r="J46" s="158">
        <f xml:space="preserve"> Time!J$138</f>
        <v>92</v>
      </c>
      <c r="K46" s="158">
        <f xml:space="preserve"> Time!K$138</f>
        <v>92</v>
      </c>
      <c r="L46" s="158">
        <f xml:space="preserve"> Time!L$138</f>
        <v>90</v>
      </c>
      <c r="M46" s="158">
        <f xml:space="preserve"> Time!M$138</f>
        <v>91</v>
      </c>
      <c r="N46" s="158">
        <f xml:space="preserve"> Time!N$138</f>
        <v>92</v>
      </c>
      <c r="O46" s="158">
        <f xml:space="preserve"> Time!O$138</f>
        <v>92</v>
      </c>
      <c r="P46" s="158">
        <f xml:space="preserve"> Time!P$138</f>
        <v>90</v>
      </c>
      <c r="Q46" s="158">
        <f xml:space="preserve"> Time!Q$138</f>
        <v>91</v>
      </c>
      <c r="R46" s="158">
        <f xml:space="preserve"> Time!R$138</f>
        <v>92</v>
      </c>
      <c r="S46" s="158">
        <f xml:space="preserve"> Time!S$138</f>
        <v>92</v>
      </c>
      <c r="T46" s="158">
        <f xml:space="preserve"> Time!T$138</f>
        <v>90</v>
      </c>
      <c r="U46" s="158">
        <f xml:space="preserve"> Time!U$138</f>
        <v>91</v>
      </c>
      <c r="V46" s="158">
        <f xml:space="preserve"> Time!V$138</f>
        <v>92</v>
      </c>
      <c r="W46" s="158">
        <f xml:space="preserve"> Time!W$138</f>
        <v>92</v>
      </c>
      <c r="X46" s="158">
        <f xml:space="preserve"> Time!X$138</f>
        <v>91</v>
      </c>
      <c r="Y46" s="158">
        <f xml:space="preserve"> Time!Y$138</f>
        <v>91</v>
      </c>
      <c r="Z46" s="158">
        <f xml:space="preserve"> Time!Z$138</f>
        <v>92</v>
      </c>
      <c r="AA46" s="158">
        <f xml:space="preserve"> Time!AA$138</f>
        <v>92</v>
      </c>
      <c r="AB46" s="158">
        <f xml:space="preserve"> Time!AB$138</f>
        <v>90</v>
      </c>
      <c r="AC46" s="158">
        <f xml:space="preserve"> Time!AC$138</f>
        <v>91</v>
      </c>
      <c r="AD46" s="158">
        <f xml:space="preserve"> Time!AD$138</f>
        <v>92</v>
      </c>
      <c r="AE46" s="158">
        <f xml:space="preserve"> Time!AE$138</f>
        <v>92</v>
      </c>
      <c r="AF46" s="158">
        <f xml:space="preserve"> Time!AF$138</f>
        <v>90</v>
      </c>
      <c r="AG46" s="158">
        <f xml:space="preserve"> Time!AG$138</f>
        <v>91</v>
      </c>
      <c r="AH46" s="158">
        <f xml:space="preserve"> Time!AH$138</f>
        <v>92</v>
      </c>
      <c r="AI46" s="158">
        <f xml:space="preserve"> Time!AI$138</f>
        <v>92</v>
      </c>
      <c r="AJ46" s="158">
        <f xml:space="preserve"> Time!AJ$138</f>
        <v>90</v>
      </c>
      <c r="AK46" s="158">
        <f xml:space="preserve"> Time!AK$138</f>
        <v>91</v>
      </c>
      <c r="AL46" s="158">
        <f xml:space="preserve"> Time!AL$138</f>
        <v>92</v>
      </c>
      <c r="AM46" s="158">
        <f xml:space="preserve"> Time!AM$138</f>
        <v>92</v>
      </c>
      <c r="AN46" s="158">
        <f xml:space="preserve"> Time!AN$138</f>
        <v>91</v>
      </c>
      <c r="AO46" s="158">
        <f xml:space="preserve"> Time!AO$138</f>
        <v>91</v>
      </c>
      <c r="AP46" s="158">
        <f xml:space="preserve"> Time!AP$138</f>
        <v>92</v>
      </c>
      <c r="AQ46" s="158">
        <f xml:space="preserve"> Time!AQ$138</f>
        <v>92</v>
      </c>
      <c r="AR46" s="158">
        <f xml:space="preserve"> Time!AR$138</f>
        <v>90</v>
      </c>
      <c r="AS46" s="158">
        <f xml:space="preserve"> Time!AS$138</f>
        <v>91</v>
      </c>
      <c r="AT46" s="158">
        <f xml:space="preserve"> Time!AT$138</f>
        <v>92</v>
      </c>
      <c r="AU46" s="158">
        <f xml:space="preserve"> Time!AU$138</f>
        <v>92</v>
      </c>
      <c r="AV46" s="158">
        <f xml:space="preserve"> Time!AV$138</f>
        <v>90</v>
      </c>
      <c r="AW46" s="158">
        <f xml:space="preserve"> Time!AW$138</f>
        <v>91</v>
      </c>
      <c r="AX46" s="158">
        <f xml:space="preserve"> Time!AX$138</f>
        <v>92</v>
      </c>
      <c r="AY46" s="158">
        <f xml:space="preserve"> Time!AY$138</f>
        <v>92</v>
      </c>
      <c r="AZ46" s="158">
        <f xml:space="preserve"> Time!AZ$138</f>
        <v>90</v>
      </c>
      <c r="BA46" s="158">
        <f xml:space="preserve"> Time!BA$138</f>
        <v>91</v>
      </c>
      <c r="BB46" s="158">
        <f xml:space="preserve"> Time!BB$138</f>
        <v>92</v>
      </c>
      <c r="BC46" s="158">
        <f xml:space="preserve"> Time!BC$138</f>
        <v>92</v>
      </c>
      <c r="BD46" s="158">
        <f xml:space="preserve"> Time!BD$138</f>
        <v>91</v>
      </c>
      <c r="BE46" s="158">
        <f xml:space="preserve"> Time!BE$138</f>
        <v>91</v>
      </c>
      <c r="BF46" s="158">
        <f xml:space="preserve"> Time!BF$138</f>
        <v>92</v>
      </c>
      <c r="BG46" s="158">
        <f xml:space="preserve"> Time!BG$138</f>
        <v>92</v>
      </c>
      <c r="BH46" s="158">
        <f xml:space="preserve"> Time!BH$138</f>
        <v>90</v>
      </c>
      <c r="BI46" s="158">
        <f xml:space="preserve"> Time!BI$138</f>
        <v>91</v>
      </c>
      <c r="BJ46" s="158">
        <f xml:space="preserve"> Time!BJ$138</f>
        <v>92</v>
      </c>
      <c r="BK46" s="158">
        <f xml:space="preserve"> Time!BK$138</f>
        <v>92</v>
      </c>
      <c r="BL46" s="158">
        <f xml:space="preserve"> Time!BL$138</f>
        <v>90</v>
      </c>
      <c r="BM46" s="158">
        <f xml:space="preserve"> Time!BM$138</f>
        <v>91</v>
      </c>
      <c r="BN46" s="158">
        <f xml:space="preserve"> Time!BN$138</f>
        <v>92</v>
      </c>
      <c r="BO46" s="158">
        <f xml:space="preserve"> Time!BO$138</f>
        <v>92</v>
      </c>
      <c r="BP46" s="158">
        <f xml:space="preserve"> Time!BP$138</f>
        <v>90</v>
      </c>
      <c r="BQ46" s="158">
        <f xml:space="preserve"> Time!BQ$138</f>
        <v>91</v>
      </c>
      <c r="BR46" s="158">
        <f xml:space="preserve"> Time!BR$138</f>
        <v>92</v>
      </c>
      <c r="BS46" s="158">
        <f xml:space="preserve"> Time!BS$138</f>
        <v>92</v>
      </c>
      <c r="BT46" s="158">
        <f xml:space="preserve"> Time!BT$138</f>
        <v>91</v>
      </c>
      <c r="BU46" s="158">
        <f xml:space="preserve"> Time!BU$138</f>
        <v>91</v>
      </c>
      <c r="BV46" s="158">
        <f xml:space="preserve"> Time!BV$138</f>
        <v>92</v>
      </c>
      <c r="BW46" s="158">
        <f xml:space="preserve"> Time!BW$138</f>
        <v>92</v>
      </c>
      <c r="BX46" s="158">
        <f xml:space="preserve"> Time!BX$138</f>
        <v>90</v>
      </c>
      <c r="BY46" s="158">
        <f xml:space="preserve"> Time!BY$138</f>
        <v>91</v>
      </c>
      <c r="BZ46" s="158">
        <f xml:space="preserve"> Time!BZ$138</f>
        <v>92</v>
      </c>
      <c r="CA46" s="158">
        <f xml:space="preserve"> Time!CA$138</f>
        <v>92</v>
      </c>
      <c r="CB46" s="158">
        <f xml:space="preserve"> Time!CB$138</f>
        <v>90</v>
      </c>
      <c r="CC46" s="158">
        <f xml:space="preserve"> Time!CC$138</f>
        <v>91</v>
      </c>
      <c r="CD46" s="158">
        <f xml:space="preserve"> Time!CD$138</f>
        <v>92</v>
      </c>
      <c r="CE46" s="158">
        <f xml:space="preserve"> Time!CE$138</f>
        <v>92</v>
      </c>
      <c r="CF46" s="158">
        <f xml:space="preserve"> Time!CF$138</f>
        <v>90</v>
      </c>
      <c r="CG46" s="158">
        <f xml:space="preserve"> Time!CG$138</f>
        <v>91</v>
      </c>
      <c r="CH46" s="158">
        <f xml:space="preserve"> Time!CH$138</f>
        <v>92</v>
      </c>
      <c r="CI46" s="158">
        <f xml:space="preserve"> Time!CI$138</f>
        <v>92</v>
      </c>
      <c r="CJ46" s="158">
        <f xml:space="preserve"> Time!CJ$138</f>
        <v>91</v>
      </c>
      <c r="CK46" s="158">
        <f xml:space="preserve"> Time!CK$138</f>
        <v>91</v>
      </c>
      <c r="CL46" s="158">
        <f xml:space="preserve"> Time!CL$138</f>
        <v>92</v>
      </c>
      <c r="CM46" s="158">
        <f xml:space="preserve"> Time!CM$138</f>
        <v>92</v>
      </c>
      <c r="CN46" s="158">
        <f xml:space="preserve"> Time!CN$138</f>
        <v>90</v>
      </c>
      <c r="CO46" s="158">
        <f xml:space="preserve"> Time!CO$138</f>
        <v>91</v>
      </c>
      <c r="CP46" s="158">
        <f xml:space="preserve"> Time!CP$138</f>
        <v>92</v>
      </c>
      <c r="CQ46" s="158">
        <f xml:space="preserve"> Time!CQ$138</f>
        <v>92</v>
      </c>
      <c r="CR46" s="158">
        <f xml:space="preserve"> Time!CR$138</f>
        <v>90</v>
      </c>
      <c r="CS46" s="158">
        <f xml:space="preserve"> Time!CS$138</f>
        <v>91</v>
      </c>
      <c r="CT46" s="158">
        <f xml:space="preserve"> Time!CT$138</f>
        <v>92</v>
      </c>
      <c r="CU46" s="158">
        <f xml:space="preserve"> Time!CU$138</f>
        <v>92</v>
      </c>
      <c r="CV46" s="158">
        <f xml:space="preserve"> Time!CV$138</f>
        <v>90</v>
      </c>
      <c r="CW46" s="158">
        <f xml:space="preserve"> Time!CW$138</f>
        <v>91</v>
      </c>
      <c r="CX46" s="158">
        <f xml:space="preserve"> Time!CX$138</f>
        <v>92</v>
      </c>
      <c r="CY46" s="158">
        <f xml:space="preserve"> Time!CY$138</f>
        <v>92</v>
      </c>
      <c r="CZ46" s="158">
        <f xml:space="preserve"> Time!CZ$138</f>
        <v>91</v>
      </c>
      <c r="DA46" s="158">
        <f xml:space="preserve"> Time!DA$138</f>
        <v>91</v>
      </c>
      <c r="DB46" s="158">
        <f xml:space="preserve"> Time!DB$138</f>
        <v>92</v>
      </c>
      <c r="DC46" s="158">
        <f xml:space="preserve"> Time!DC$138</f>
        <v>92</v>
      </c>
      <c r="DD46" s="158">
        <f xml:space="preserve"> Time!DD$138</f>
        <v>90</v>
      </c>
      <c r="DE46" s="158">
        <f xml:space="preserve"> Time!DE$138</f>
        <v>91</v>
      </c>
      <c r="DF46" s="158">
        <f xml:space="preserve"> Time!DF$138</f>
        <v>92</v>
      </c>
      <c r="DG46" s="158">
        <f xml:space="preserve"> Time!DG$138</f>
        <v>92</v>
      </c>
      <c r="DH46" s="158">
        <f xml:space="preserve"> Time!DH$138</f>
        <v>90</v>
      </c>
      <c r="DI46" s="158">
        <f xml:space="preserve"> Time!DI$138</f>
        <v>91</v>
      </c>
      <c r="DJ46" s="158">
        <f xml:space="preserve"> Time!DJ$138</f>
        <v>92</v>
      </c>
      <c r="DK46" s="158">
        <f xml:space="preserve"> Time!DK$138</f>
        <v>92</v>
      </c>
      <c r="DL46" s="158">
        <f xml:space="preserve"> Time!DL$138</f>
        <v>90</v>
      </c>
      <c r="DM46" s="158">
        <f xml:space="preserve"> Time!DM$138</f>
        <v>91</v>
      </c>
      <c r="DN46" s="158">
        <f xml:space="preserve"> Time!DN$138</f>
        <v>92</v>
      </c>
      <c r="DO46" s="158">
        <f xml:space="preserve"> Time!DO$138</f>
        <v>92</v>
      </c>
      <c r="DP46" s="158">
        <f xml:space="preserve"> Time!DP$138</f>
        <v>91</v>
      </c>
      <c r="DQ46" s="158">
        <f xml:space="preserve"> Time!DQ$138</f>
        <v>91</v>
      </c>
      <c r="DR46" s="158">
        <f xml:space="preserve"> Time!DR$138</f>
        <v>92</v>
      </c>
      <c r="DS46" s="158">
        <f xml:space="preserve"> Time!DS$138</f>
        <v>92</v>
      </c>
      <c r="DT46" s="158">
        <f xml:space="preserve"> Time!DT$138</f>
        <v>90</v>
      </c>
      <c r="DU46" s="158">
        <f xml:space="preserve"> Time!DU$138</f>
        <v>91</v>
      </c>
      <c r="DV46" s="158">
        <f xml:space="preserve"> Time!DV$138</f>
        <v>92</v>
      </c>
      <c r="DW46" s="158">
        <f xml:space="preserve"> Time!DW$138</f>
        <v>92</v>
      </c>
      <c r="DX46" s="158">
        <f xml:space="preserve"> Time!DX$138</f>
        <v>90</v>
      </c>
      <c r="DY46" s="158">
        <f xml:space="preserve"> Time!DY$138</f>
        <v>91</v>
      </c>
      <c r="DZ46" s="158">
        <f xml:space="preserve"> Time!DZ$138</f>
        <v>92</v>
      </c>
      <c r="EA46" s="158">
        <f xml:space="preserve"> Time!EA$138</f>
        <v>92</v>
      </c>
    </row>
    <row r="47" spans="1:131" hidden="1" outlineLevel="2" x14ac:dyDescent="0.35">
      <c r="E47" s="7" t="s">
        <v>187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194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203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204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194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195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InpC!E$48</f>
        <v>Accounts receivable - initial balance</v>
      </c>
      <c r="F57" s="491">
        <f xml:space="preserve"> InpC!F$48</f>
        <v>0</v>
      </c>
      <c r="G57" s="491" t="str">
        <f xml:space="preserve"> InpC!G$48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198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195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199</v>
      </c>
    </row>
    <row r="68" spans="1:131" hidden="1" outlineLevel="1" x14ac:dyDescent="0.35"/>
    <row r="69" spans="1:131" hidden="1" outlineLevel="1" x14ac:dyDescent="0.35">
      <c r="B69" s="8" t="s">
        <v>197</v>
      </c>
    </row>
    <row r="70" spans="1:131" hidden="1" outlineLevel="2" x14ac:dyDescent="0.35">
      <c r="E70" s="554" t="str">
        <f xml:space="preserve"> InpC!E$42</f>
        <v>Accounts receivable days</v>
      </c>
      <c r="F70" s="554">
        <f xml:space="preserve"> InpC!F$42</f>
        <v>60</v>
      </c>
      <c r="G70" s="554" t="str">
        <f xml:space="preserve"> InpC!G$42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Time!E$138</f>
        <v>Days in period</v>
      </c>
      <c r="F72" s="158">
        <f xml:space="preserve"> Time!F$138</f>
        <v>0</v>
      </c>
      <c r="G72" s="158" t="str">
        <f xml:space="preserve"> Time!G$138</f>
        <v>days</v>
      </c>
      <c r="H72" s="158">
        <f xml:space="preserve"> Time!H$138</f>
        <v>0</v>
      </c>
      <c r="I72" s="158">
        <f xml:space="preserve"> Time!I$138</f>
        <v>0</v>
      </c>
      <c r="J72" s="158">
        <f xml:space="preserve"> Time!J$138</f>
        <v>92</v>
      </c>
      <c r="K72" s="158">
        <f xml:space="preserve"> Time!K$138</f>
        <v>92</v>
      </c>
      <c r="L72" s="158">
        <f xml:space="preserve"> Time!L$138</f>
        <v>90</v>
      </c>
      <c r="M72" s="158">
        <f xml:space="preserve"> Time!M$138</f>
        <v>91</v>
      </c>
      <c r="N72" s="158">
        <f xml:space="preserve"> Time!N$138</f>
        <v>92</v>
      </c>
      <c r="O72" s="158">
        <f xml:space="preserve"> Time!O$138</f>
        <v>92</v>
      </c>
      <c r="P72" s="158">
        <f xml:space="preserve"> Time!P$138</f>
        <v>90</v>
      </c>
      <c r="Q72" s="158">
        <f xml:space="preserve"> Time!Q$138</f>
        <v>91</v>
      </c>
      <c r="R72" s="158">
        <f xml:space="preserve"> Time!R$138</f>
        <v>92</v>
      </c>
      <c r="S72" s="158">
        <f xml:space="preserve"> Time!S$138</f>
        <v>92</v>
      </c>
      <c r="T72" s="158">
        <f xml:space="preserve"> Time!T$138</f>
        <v>90</v>
      </c>
      <c r="U72" s="158">
        <f xml:space="preserve"> Time!U$138</f>
        <v>91</v>
      </c>
      <c r="V72" s="158">
        <f xml:space="preserve"> Time!V$138</f>
        <v>92</v>
      </c>
      <c r="W72" s="158">
        <f xml:space="preserve"> Time!W$138</f>
        <v>92</v>
      </c>
      <c r="X72" s="158">
        <f xml:space="preserve"> Time!X$138</f>
        <v>91</v>
      </c>
      <c r="Y72" s="158">
        <f xml:space="preserve"> Time!Y$138</f>
        <v>91</v>
      </c>
      <c r="Z72" s="158">
        <f xml:space="preserve"> Time!Z$138</f>
        <v>92</v>
      </c>
      <c r="AA72" s="158">
        <f xml:space="preserve"> Time!AA$138</f>
        <v>92</v>
      </c>
      <c r="AB72" s="158">
        <f xml:space="preserve"> Time!AB$138</f>
        <v>90</v>
      </c>
      <c r="AC72" s="158">
        <f xml:space="preserve"> Time!AC$138</f>
        <v>91</v>
      </c>
      <c r="AD72" s="158">
        <f xml:space="preserve"> Time!AD$138</f>
        <v>92</v>
      </c>
      <c r="AE72" s="158">
        <f xml:space="preserve"> Time!AE$138</f>
        <v>92</v>
      </c>
      <c r="AF72" s="158">
        <f xml:space="preserve"> Time!AF$138</f>
        <v>90</v>
      </c>
      <c r="AG72" s="158">
        <f xml:space="preserve"> Time!AG$138</f>
        <v>91</v>
      </c>
      <c r="AH72" s="158">
        <f xml:space="preserve"> Time!AH$138</f>
        <v>92</v>
      </c>
      <c r="AI72" s="158">
        <f xml:space="preserve"> Time!AI$138</f>
        <v>92</v>
      </c>
      <c r="AJ72" s="158">
        <f xml:space="preserve"> Time!AJ$138</f>
        <v>90</v>
      </c>
      <c r="AK72" s="158">
        <f xml:space="preserve"> Time!AK$138</f>
        <v>91</v>
      </c>
      <c r="AL72" s="158">
        <f xml:space="preserve"> Time!AL$138</f>
        <v>92</v>
      </c>
      <c r="AM72" s="158">
        <f xml:space="preserve"> Time!AM$138</f>
        <v>92</v>
      </c>
      <c r="AN72" s="158">
        <f xml:space="preserve"> Time!AN$138</f>
        <v>91</v>
      </c>
      <c r="AO72" s="158">
        <f xml:space="preserve"> Time!AO$138</f>
        <v>91</v>
      </c>
      <c r="AP72" s="158">
        <f xml:space="preserve"> Time!AP$138</f>
        <v>92</v>
      </c>
      <c r="AQ72" s="158">
        <f xml:space="preserve"> Time!AQ$138</f>
        <v>92</v>
      </c>
      <c r="AR72" s="158">
        <f xml:space="preserve"> Time!AR$138</f>
        <v>90</v>
      </c>
      <c r="AS72" s="158">
        <f xml:space="preserve"> Time!AS$138</f>
        <v>91</v>
      </c>
      <c r="AT72" s="158">
        <f xml:space="preserve"> Time!AT$138</f>
        <v>92</v>
      </c>
      <c r="AU72" s="158">
        <f xml:space="preserve"> Time!AU$138</f>
        <v>92</v>
      </c>
      <c r="AV72" s="158">
        <f xml:space="preserve"> Time!AV$138</f>
        <v>90</v>
      </c>
      <c r="AW72" s="158">
        <f xml:space="preserve"> Time!AW$138</f>
        <v>91</v>
      </c>
      <c r="AX72" s="158">
        <f xml:space="preserve"> Time!AX$138</f>
        <v>92</v>
      </c>
      <c r="AY72" s="158">
        <f xml:space="preserve"> Time!AY$138</f>
        <v>92</v>
      </c>
      <c r="AZ72" s="158">
        <f xml:space="preserve"> Time!AZ$138</f>
        <v>90</v>
      </c>
      <c r="BA72" s="158">
        <f xml:space="preserve"> Time!BA$138</f>
        <v>91</v>
      </c>
      <c r="BB72" s="158">
        <f xml:space="preserve"> Time!BB$138</f>
        <v>92</v>
      </c>
      <c r="BC72" s="158">
        <f xml:space="preserve"> Time!BC$138</f>
        <v>92</v>
      </c>
      <c r="BD72" s="158">
        <f xml:space="preserve"> Time!BD$138</f>
        <v>91</v>
      </c>
      <c r="BE72" s="158">
        <f xml:space="preserve"> Time!BE$138</f>
        <v>91</v>
      </c>
      <c r="BF72" s="158">
        <f xml:space="preserve"> Time!BF$138</f>
        <v>92</v>
      </c>
      <c r="BG72" s="158">
        <f xml:space="preserve"> Time!BG$138</f>
        <v>92</v>
      </c>
      <c r="BH72" s="158">
        <f xml:space="preserve"> Time!BH$138</f>
        <v>90</v>
      </c>
      <c r="BI72" s="158">
        <f xml:space="preserve"> Time!BI$138</f>
        <v>91</v>
      </c>
      <c r="BJ72" s="158">
        <f xml:space="preserve"> Time!BJ$138</f>
        <v>92</v>
      </c>
      <c r="BK72" s="158">
        <f xml:space="preserve"> Time!BK$138</f>
        <v>92</v>
      </c>
      <c r="BL72" s="158">
        <f xml:space="preserve"> Time!BL$138</f>
        <v>90</v>
      </c>
      <c r="BM72" s="158">
        <f xml:space="preserve"> Time!BM$138</f>
        <v>91</v>
      </c>
      <c r="BN72" s="158">
        <f xml:space="preserve"> Time!BN$138</f>
        <v>92</v>
      </c>
      <c r="BO72" s="158">
        <f xml:space="preserve"> Time!BO$138</f>
        <v>92</v>
      </c>
      <c r="BP72" s="158">
        <f xml:space="preserve"> Time!BP$138</f>
        <v>90</v>
      </c>
      <c r="BQ72" s="158">
        <f xml:space="preserve"> Time!BQ$138</f>
        <v>91</v>
      </c>
      <c r="BR72" s="158">
        <f xml:space="preserve"> Time!BR$138</f>
        <v>92</v>
      </c>
      <c r="BS72" s="158">
        <f xml:space="preserve"> Time!BS$138</f>
        <v>92</v>
      </c>
      <c r="BT72" s="158">
        <f xml:space="preserve"> Time!BT$138</f>
        <v>91</v>
      </c>
      <c r="BU72" s="158">
        <f xml:space="preserve"> Time!BU$138</f>
        <v>91</v>
      </c>
      <c r="BV72" s="158">
        <f xml:space="preserve"> Time!BV$138</f>
        <v>92</v>
      </c>
      <c r="BW72" s="158">
        <f xml:space="preserve"> Time!BW$138</f>
        <v>92</v>
      </c>
      <c r="BX72" s="158">
        <f xml:space="preserve"> Time!BX$138</f>
        <v>90</v>
      </c>
      <c r="BY72" s="158">
        <f xml:space="preserve"> Time!BY$138</f>
        <v>91</v>
      </c>
      <c r="BZ72" s="158">
        <f xml:space="preserve"> Time!BZ$138</f>
        <v>92</v>
      </c>
      <c r="CA72" s="158">
        <f xml:space="preserve"> Time!CA$138</f>
        <v>92</v>
      </c>
      <c r="CB72" s="158">
        <f xml:space="preserve"> Time!CB$138</f>
        <v>90</v>
      </c>
      <c r="CC72" s="158">
        <f xml:space="preserve"> Time!CC$138</f>
        <v>91</v>
      </c>
      <c r="CD72" s="158">
        <f xml:space="preserve"> Time!CD$138</f>
        <v>92</v>
      </c>
      <c r="CE72" s="158">
        <f xml:space="preserve"> Time!CE$138</f>
        <v>92</v>
      </c>
      <c r="CF72" s="158">
        <f xml:space="preserve"> Time!CF$138</f>
        <v>90</v>
      </c>
      <c r="CG72" s="158">
        <f xml:space="preserve"> Time!CG$138</f>
        <v>91</v>
      </c>
      <c r="CH72" s="158">
        <f xml:space="preserve"> Time!CH$138</f>
        <v>92</v>
      </c>
      <c r="CI72" s="158">
        <f xml:space="preserve"> Time!CI$138</f>
        <v>92</v>
      </c>
      <c r="CJ72" s="158">
        <f xml:space="preserve"> Time!CJ$138</f>
        <v>91</v>
      </c>
      <c r="CK72" s="158">
        <f xml:space="preserve"> Time!CK$138</f>
        <v>91</v>
      </c>
      <c r="CL72" s="158">
        <f xml:space="preserve"> Time!CL$138</f>
        <v>92</v>
      </c>
      <c r="CM72" s="158">
        <f xml:space="preserve"> Time!CM$138</f>
        <v>92</v>
      </c>
      <c r="CN72" s="158">
        <f xml:space="preserve"> Time!CN$138</f>
        <v>90</v>
      </c>
      <c r="CO72" s="158">
        <f xml:space="preserve"> Time!CO$138</f>
        <v>91</v>
      </c>
      <c r="CP72" s="158">
        <f xml:space="preserve"> Time!CP$138</f>
        <v>92</v>
      </c>
      <c r="CQ72" s="158">
        <f xml:space="preserve"> Time!CQ$138</f>
        <v>92</v>
      </c>
      <c r="CR72" s="158">
        <f xml:space="preserve"> Time!CR$138</f>
        <v>90</v>
      </c>
      <c r="CS72" s="158">
        <f xml:space="preserve"> Time!CS$138</f>
        <v>91</v>
      </c>
      <c r="CT72" s="158">
        <f xml:space="preserve"> Time!CT$138</f>
        <v>92</v>
      </c>
      <c r="CU72" s="158">
        <f xml:space="preserve"> Time!CU$138</f>
        <v>92</v>
      </c>
      <c r="CV72" s="158">
        <f xml:space="preserve"> Time!CV$138</f>
        <v>90</v>
      </c>
      <c r="CW72" s="158">
        <f xml:space="preserve"> Time!CW$138</f>
        <v>91</v>
      </c>
      <c r="CX72" s="158">
        <f xml:space="preserve"> Time!CX$138</f>
        <v>92</v>
      </c>
      <c r="CY72" s="158">
        <f xml:space="preserve"> Time!CY$138</f>
        <v>92</v>
      </c>
      <c r="CZ72" s="158">
        <f xml:space="preserve"> Time!CZ$138</f>
        <v>91</v>
      </c>
      <c r="DA72" s="158">
        <f xml:space="preserve"> Time!DA$138</f>
        <v>91</v>
      </c>
      <c r="DB72" s="158">
        <f xml:space="preserve"> Time!DB$138</f>
        <v>92</v>
      </c>
      <c r="DC72" s="158">
        <f xml:space="preserve"> Time!DC$138</f>
        <v>92</v>
      </c>
      <c r="DD72" s="158">
        <f xml:space="preserve"> Time!DD$138</f>
        <v>90</v>
      </c>
      <c r="DE72" s="158">
        <f xml:space="preserve"> Time!DE$138</f>
        <v>91</v>
      </c>
      <c r="DF72" s="158">
        <f xml:space="preserve"> Time!DF$138</f>
        <v>92</v>
      </c>
      <c r="DG72" s="158">
        <f xml:space="preserve"> Time!DG$138</f>
        <v>92</v>
      </c>
      <c r="DH72" s="158">
        <f xml:space="preserve"> Time!DH$138</f>
        <v>90</v>
      </c>
      <c r="DI72" s="158">
        <f xml:space="preserve"> Time!DI$138</f>
        <v>91</v>
      </c>
      <c r="DJ72" s="158">
        <f xml:space="preserve"> Time!DJ$138</f>
        <v>92</v>
      </c>
      <c r="DK72" s="158">
        <f xml:space="preserve"> Time!DK$138</f>
        <v>92</v>
      </c>
      <c r="DL72" s="158">
        <f xml:space="preserve"> Time!DL$138</f>
        <v>90</v>
      </c>
      <c r="DM72" s="158">
        <f xml:space="preserve"> Time!DM$138</f>
        <v>91</v>
      </c>
      <c r="DN72" s="158">
        <f xml:space="preserve"> Time!DN$138</f>
        <v>92</v>
      </c>
      <c r="DO72" s="158">
        <f xml:space="preserve"> Time!DO$138</f>
        <v>92</v>
      </c>
      <c r="DP72" s="158">
        <f xml:space="preserve"> Time!DP$138</f>
        <v>91</v>
      </c>
      <c r="DQ72" s="158">
        <f xml:space="preserve"> Time!DQ$138</f>
        <v>91</v>
      </c>
      <c r="DR72" s="158">
        <f xml:space="preserve"> Time!DR$138</f>
        <v>92</v>
      </c>
      <c r="DS72" s="158">
        <f xml:space="preserve"> Time!DS$138</f>
        <v>92</v>
      </c>
      <c r="DT72" s="158">
        <f xml:space="preserve"> Time!DT$138</f>
        <v>90</v>
      </c>
      <c r="DU72" s="158">
        <f xml:space="preserve"> Time!DU$138</f>
        <v>91</v>
      </c>
      <c r="DV72" s="158">
        <f xml:space="preserve"> Time!DV$138</f>
        <v>92</v>
      </c>
      <c r="DW72" s="158">
        <f xml:space="preserve"> Time!DW$138</f>
        <v>92</v>
      </c>
      <c r="DX72" s="158">
        <f xml:space="preserve"> Time!DX$138</f>
        <v>90</v>
      </c>
      <c r="DY72" s="158">
        <f xml:space="preserve"> Time!DY$138</f>
        <v>91</v>
      </c>
      <c r="DZ72" s="158">
        <f xml:space="preserve"> Time!DZ$138</f>
        <v>92</v>
      </c>
      <c r="EA72" s="158">
        <f xml:space="preserve"> Time!EA$138</f>
        <v>92</v>
      </c>
    </row>
    <row r="73" spans="1:131" hidden="1" outlineLevel="2" x14ac:dyDescent="0.35">
      <c r="E73" s="7" t="s">
        <v>196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194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194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InpC!E$48</f>
        <v>Accounts receivable - initial balance</v>
      </c>
      <c r="F80" s="491">
        <f xml:space="preserve"> InpC!F$48</f>
        <v>0</v>
      </c>
      <c r="G80" s="491" t="str">
        <f xml:space="preserve"> InpC!G$48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190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191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205</v>
      </c>
    </row>
    <row r="92" spans="1:131" hidden="1" outlineLevel="1" x14ac:dyDescent="0.35"/>
    <row r="93" spans="1:131" hidden="1" outlineLevel="1" x14ac:dyDescent="0.35">
      <c r="E93" s="554" t="str">
        <f xml:space="preserve"> InpC!E$36</f>
        <v>Annual fixed real O&amp;M cost</v>
      </c>
      <c r="F93" s="554">
        <f xml:space="preserve"> InpC!F$36</f>
        <v>1500</v>
      </c>
      <c r="G93" s="554" t="str">
        <f xml:space="preserve"> InpC!G$36</f>
        <v>$ 000s</v>
      </c>
      <c r="H93" s="26"/>
    </row>
    <row r="94" spans="1:131" hidden="1" outlineLevel="1" x14ac:dyDescent="0.35">
      <c r="E94" s="158" t="str">
        <f xml:space="preserve"> InpC!E$60</f>
        <v>Number of periods in a year</v>
      </c>
      <c r="F94" s="158">
        <f xml:space="preserve"> InpC!F$60</f>
        <v>4</v>
      </c>
      <c r="G94" s="158" t="str">
        <f xml:space="preserve"> InpC!G$60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208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207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210</v>
      </c>
    </row>
    <row r="102" spans="1:131" outlineLevel="1" x14ac:dyDescent="0.35"/>
    <row r="103" spans="1:131" outlineLevel="1" x14ac:dyDescent="0.35">
      <c r="B103" s="8" t="s">
        <v>211</v>
      </c>
    </row>
    <row r="104" spans="1:131" outlineLevel="2" x14ac:dyDescent="0.35">
      <c r="E104" s="484" t="str">
        <f xml:space="preserve"> InpC!E$43</f>
        <v>Accounts payable days</v>
      </c>
      <c r="F104" s="484">
        <f xml:space="preserve"> InpC!F$43</f>
        <v>30</v>
      </c>
      <c r="G104" s="484" t="str">
        <f xml:space="preserve"> InpC!G$43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Time!E$138</f>
        <v>Days in period</v>
      </c>
      <c r="F106" s="158">
        <f xml:space="preserve"> Time!F$138</f>
        <v>0</v>
      </c>
      <c r="G106" s="158" t="str">
        <f xml:space="preserve"> Time!G$138</f>
        <v>days</v>
      </c>
      <c r="H106" s="158">
        <f xml:space="preserve"> Time!H$138</f>
        <v>0</v>
      </c>
      <c r="I106" s="158">
        <f xml:space="preserve"> Time!I$138</f>
        <v>0</v>
      </c>
      <c r="J106" s="158">
        <f xml:space="preserve"> Time!J$138</f>
        <v>92</v>
      </c>
      <c r="K106" s="158">
        <f xml:space="preserve"> Time!K$138</f>
        <v>92</v>
      </c>
      <c r="L106" s="158">
        <f xml:space="preserve"> Time!L$138</f>
        <v>90</v>
      </c>
      <c r="M106" s="158">
        <f xml:space="preserve"> Time!M$138</f>
        <v>91</v>
      </c>
      <c r="N106" s="158">
        <f xml:space="preserve"> Time!N$138</f>
        <v>92</v>
      </c>
      <c r="O106" s="158">
        <f xml:space="preserve"> Time!O$138</f>
        <v>92</v>
      </c>
      <c r="P106" s="158">
        <f xml:space="preserve"> Time!P$138</f>
        <v>90</v>
      </c>
      <c r="Q106" s="158">
        <f xml:space="preserve"> Time!Q$138</f>
        <v>91</v>
      </c>
      <c r="R106" s="158">
        <f xml:space="preserve"> Time!R$138</f>
        <v>92</v>
      </c>
      <c r="S106" s="158">
        <f xml:space="preserve"> Time!S$138</f>
        <v>92</v>
      </c>
      <c r="T106" s="158">
        <f xml:space="preserve"> Time!T$138</f>
        <v>90</v>
      </c>
      <c r="U106" s="158">
        <f xml:space="preserve"> Time!U$138</f>
        <v>91</v>
      </c>
      <c r="V106" s="158">
        <f xml:space="preserve"> Time!V$138</f>
        <v>92</v>
      </c>
      <c r="W106" s="158">
        <f xml:space="preserve"> Time!W$138</f>
        <v>92</v>
      </c>
      <c r="X106" s="158">
        <f xml:space="preserve"> Time!X$138</f>
        <v>91</v>
      </c>
      <c r="Y106" s="158">
        <f xml:space="preserve"> Time!Y$138</f>
        <v>91</v>
      </c>
      <c r="Z106" s="158">
        <f xml:space="preserve"> Time!Z$138</f>
        <v>92</v>
      </c>
      <c r="AA106" s="158">
        <f xml:space="preserve"> Time!AA$138</f>
        <v>92</v>
      </c>
      <c r="AB106" s="158">
        <f xml:space="preserve"> Time!AB$138</f>
        <v>90</v>
      </c>
      <c r="AC106" s="158">
        <f xml:space="preserve"> Time!AC$138</f>
        <v>91</v>
      </c>
      <c r="AD106" s="158">
        <f xml:space="preserve"> Time!AD$138</f>
        <v>92</v>
      </c>
      <c r="AE106" s="158">
        <f xml:space="preserve"> Time!AE$138</f>
        <v>92</v>
      </c>
      <c r="AF106" s="158">
        <f xml:space="preserve"> Time!AF$138</f>
        <v>90</v>
      </c>
      <c r="AG106" s="158">
        <f xml:space="preserve"> Time!AG$138</f>
        <v>91</v>
      </c>
      <c r="AH106" s="158">
        <f xml:space="preserve"> Time!AH$138</f>
        <v>92</v>
      </c>
      <c r="AI106" s="158">
        <f xml:space="preserve"> Time!AI$138</f>
        <v>92</v>
      </c>
      <c r="AJ106" s="158">
        <f xml:space="preserve"> Time!AJ$138</f>
        <v>90</v>
      </c>
      <c r="AK106" s="158">
        <f xml:space="preserve"> Time!AK$138</f>
        <v>91</v>
      </c>
      <c r="AL106" s="158">
        <f xml:space="preserve"> Time!AL$138</f>
        <v>92</v>
      </c>
      <c r="AM106" s="158">
        <f xml:space="preserve"> Time!AM$138</f>
        <v>92</v>
      </c>
      <c r="AN106" s="158">
        <f xml:space="preserve"> Time!AN$138</f>
        <v>91</v>
      </c>
      <c r="AO106" s="158">
        <f xml:space="preserve"> Time!AO$138</f>
        <v>91</v>
      </c>
      <c r="AP106" s="158">
        <f xml:space="preserve"> Time!AP$138</f>
        <v>92</v>
      </c>
      <c r="AQ106" s="158">
        <f xml:space="preserve"> Time!AQ$138</f>
        <v>92</v>
      </c>
      <c r="AR106" s="158">
        <f xml:space="preserve"> Time!AR$138</f>
        <v>90</v>
      </c>
      <c r="AS106" s="158">
        <f xml:space="preserve"> Time!AS$138</f>
        <v>91</v>
      </c>
      <c r="AT106" s="158">
        <f xml:space="preserve"> Time!AT$138</f>
        <v>92</v>
      </c>
      <c r="AU106" s="158">
        <f xml:space="preserve"> Time!AU$138</f>
        <v>92</v>
      </c>
      <c r="AV106" s="158">
        <f xml:space="preserve"> Time!AV$138</f>
        <v>90</v>
      </c>
      <c r="AW106" s="158">
        <f xml:space="preserve"> Time!AW$138</f>
        <v>91</v>
      </c>
      <c r="AX106" s="158">
        <f xml:space="preserve"> Time!AX$138</f>
        <v>92</v>
      </c>
      <c r="AY106" s="158">
        <f xml:space="preserve"> Time!AY$138</f>
        <v>92</v>
      </c>
      <c r="AZ106" s="158">
        <f xml:space="preserve"> Time!AZ$138</f>
        <v>90</v>
      </c>
      <c r="BA106" s="158">
        <f xml:space="preserve"> Time!BA$138</f>
        <v>91</v>
      </c>
      <c r="BB106" s="158">
        <f xml:space="preserve"> Time!BB$138</f>
        <v>92</v>
      </c>
      <c r="BC106" s="158">
        <f xml:space="preserve"> Time!BC$138</f>
        <v>92</v>
      </c>
      <c r="BD106" s="158">
        <f xml:space="preserve"> Time!BD$138</f>
        <v>91</v>
      </c>
      <c r="BE106" s="158">
        <f xml:space="preserve"> Time!BE$138</f>
        <v>91</v>
      </c>
      <c r="BF106" s="158">
        <f xml:space="preserve"> Time!BF$138</f>
        <v>92</v>
      </c>
      <c r="BG106" s="158">
        <f xml:space="preserve"> Time!BG$138</f>
        <v>92</v>
      </c>
      <c r="BH106" s="158">
        <f xml:space="preserve"> Time!BH$138</f>
        <v>90</v>
      </c>
      <c r="BI106" s="158">
        <f xml:space="preserve"> Time!BI$138</f>
        <v>91</v>
      </c>
      <c r="BJ106" s="158">
        <f xml:space="preserve"> Time!BJ$138</f>
        <v>92</v>
      </c>
      <c r="BK106" s="158">
        <f xml:space="preserve"> Time!BK$138</f>
        <v>92</v>
      </c>
      <c r="BL106" s="158">
        <f xml:space="preserve"> Time!BL$138</f>
        <v>90</v>
      </c>
      <c r="BM106" s="158">
        <f xml:space="preserve"> Time!BM$138</f>
        <v>91</v>
      </c>
      <c r="BN106" s="158">
        <f xml:space="preserve"> Time!BN$138</f>
        <v>92</v>
      </c>
      <c r="BO106" s="158">
        <f xml:space="preserve"> Time!BO$138</f>
        <v>92</v>
      </c>
      <c r="BP106" s="158">
        <f xml:space="preserve"> Time!BP$138</f>
        <v>90</v>
      </c>
      <c r="BQ106" s="158">
        <f xml:space="preserve"> Time!BQ$138</f>
        <v>91</v>
      </c>
      <c r="BR106" s="158">
        <f xml:space="preserve"> Time!BR$138</f>
        <v>92</v>
      </c>
      <c r="BS106" s="158">
        <f xml:space="preserve"> Time!BS$138</f>
        <v>92</v>
      </c>
      <c r="BT106" s="158">
        <f xml:space="preserve"> Time!BT$138</f>
        <v>91</v>
      </c>
      <c r="BU106" s="158">
        <f xml:space="preserve"> Time!BU$138</f>
        <v>91</v>
      </c>
      <c r="BV106" s="158">
        <f xml:space="preserve"> Time!BV$138</f>
        <v>92</v>
      </c>
      <c r="BW106" s="158">
        <f xml:space="preserve"> Time!BW$138</f>
        <v>92</v>
      </c>
      <c r="BX106" s="158">
        <f xml:space="preserve"> Time!BX$138</f>
        <v>90</v>
      </c>
      <c r="BY106" s="158">
        <f xml:space="preserve"> Time!BY$138</f>
        <v>91</v>
      </c>
      <c r="BZ106" s="158">
        <f xml:space="preserve"> Time!BZ$138</f>
        <v>92</v>
      </c>
      <c r="CA106" s="158">
        <f xml:space="preserve"> Time!CA$138</f>
        <v>92</v>
      </c>
      <c r="CB106" s="158">
        <f xml:space="preserve"> Time!CB$138</f>
        <v>90</v>
      </c>
      <c r="CC106" s="158">
        <f xml:space="preserve"> Time!CC$138</f>
        <v>91</v>
      </c>
      <c r="CD106" s="158">
        <f xml:space="preserve"> Time!CD$138</f>
        <v>92</v>
      </c>
      <c r="CE106" s="158">
        <f xml:space="preserve"> Time!CE$138</f>
        <v>92</v>
      </c>
      <c r="CF106" s="158">
        <f xml:space="preserve"> Time!CF$138</f>
        <v>90</v>
      </c>
      <c r="CG106" s="158">
        <f xml:space="preserve"> Time!CG$138</f>
        <v>91</v>
      </c>
      <c r="CH106" s="158">
        <f xml:space="preserve"> Time!CH$138</f>
        <v>92</v>
      </c>
      <c r="CI106" s="158">
        <f xml:space="preserve"> Time!CI$138</f>
        <v>92</v>
      </c>
      <c r="CJ106" s="158">
        <f xml:space="preserve"> Time!CJ$138</f>
        <v>91</v>
      </c>
      <c r="CK106" s="158">
        <f xml:space="preserve"> Time!CK$138</f>
        <v>91</v>
      </c>
      <c r="CL106" s="158">
        <f xml:space="preserve"> Time!CL$138</f>
        <v>92</v>
      </c>
      <c r="CM106" s="158">
        <f xml:space="preserve"> Time!CM$138</f>
        <v>92</v>
      </c>
      <c r="CN106" s="158">
        <f xml:space="preserve"> Time!CN$138</f>
        <v>90</v>
      </c>
      <c r="CO106" s="158">
        <f xml:space="preserve"> Time!CO$138</f>
        <v>91</v>
      </c>
      <c r="CP106" s="158">
        <f xml:space="preserve"> Time!CP$138</f>
        <v>92</v>
      </c>
      <c r="CQ106" s="158">
        <f xml:space="preserve"> Time!CQ$138</f>
        <v>92</v>
      </c>
      <c r="CR106" s="158">
        <f xml:space="preserve"> Time!CR$138</f>
        <v>90</v>
      </c>
      <c r="CS106" s="158">
        <f xml:space="preserve"> Time!CS$138</f>
        <v>91</v>
      </c>
      <c r="CT106" s="158">
        <f xml:space="preserve"> Time!CT$138</f>
        <v>92</v>
      </c>
      <c r="CU106" s="158">
        <f xml:space="preserve"> Time!CU$138</f>
        <v>92</v>
      </c>
      <c r="CV106" s="158">
        <f xml:space="preserve"> Time!CV$138</f>
        <v>90</v>
      </c>
      <c r="CW106" s="158">
        <f xml:space="preserve"> Time!CW$138</f>
        <v>91</v>
      </c>
      <c r="CX106" s="158">
        <f xml:space="preserve"> Time!CX$138</f>
        <v>92</v>
      </c>
      <c r="CY106" s="158">
        <f xml:space="preserve"> Time!CY$138</f>
        <v>92</v>
      </c>
      <c r="CZ106" s="158">
        <f xml:space="preserve"> Time!CZ$138</f>
        <v>91</v>
      </c>
      <c r="DA106" s="158">
        <f xml:space="preserve"> Time!DA$138</f>
        <v>91</v>
      </c>
      <c r="DB106" s="158">
        <f xml:space="preserve"> Time!DB$138</f>
        <v>92</v>
      </c>
      <c r="DC106" s="158">
        <f xml:space="preserve"> Time!DC$138</f>
        <v>92</v>
      </c>
      <c r="DD106" s="158">
        <f xml:space="preserve"> Time!DD$138</f>
        <v>90</v>
      </c>
      <c r="DE106" s="158">
        <f xml:space="preserve"> Time!DE$138</f>
        <v>91</v>
      </c>
      <c r="DF106" s="158">
        <f xml:space="preserve"> Time!DF$138</f>
        <v>92</v>
      </c>
      <c r="DG106" s="158">
        <f xml:space="preserve"> Time!DG$138</f>
        <v>92</v>
      </c>
      <c r="DH106" s="158">
        <f xml:space="preserve"> Time!DH$138</f>
        <v>90</v>
      </c>
      <c r="DI106" s="158">
        <f xml:space="preserve"> Time!DI$138</f>
        <v>91</v>
      </c>
      <c r="DJ106" s="158">
        <f xml:space="preserve"> Time!DJ$138</f>
        <v>92</v>
      </c>
      <c r="DK106" s="158">
        <f xml:space="preserve"> Time!DK$138</f>
        <v>92</v>
      </c>
      <c r="DL106" s="158">
        <f xml:space="preserve"> Time!DL$138</f>
        <v>90</v>
      </c>
      <c r="DM106" s="158">
        <f xml:space="preserve"> Time!DM$138</f>
        <v>91</v>
      </c>
      <c r="DN106" s="158">
        <f xml:space="preserve"> Time!DN$138</f>
        <v>92</v>
      </c>
      <c r="DO106" s="158">
        <f xml:space="preserve"> Time!DO$138</f>
        <v>92</v>
      </c>
      <c r="DP106" s="158">
        <f xml:space="preserve"> Time!DP$138</f>
        <v>91</v>
      </c>
      <c r="DQ106" s="158">
        <f xml:space="preserve"> Time!DQ$138</f>
        <v>91</v>
      </c>
      <c r="DR106" s="158">
        <f xml:space="preserve"> Time!DR$138</f>
        <v>92</v>
      </c>
      <c r="DS106" s="158">
        <f xml:space="preserve"> Time!DS$138</f>
        <v>92</v>
      </c>
      <c r="DT106" s="158">
        <f xml:space="preserve"> Time!DT$138</f>
        <v>90</v>
      </c>
      <c r="DU106" s="158">
        <f xml:space="preserve"> Time!DU$138</f>
        <v>91</v>
      </c>
      <c r="DV106" s="158">
        <f xml:space="preserve"> Time!DV$138</f>
        <v>92</v>
      </c>
      <c r="DW106" s="158">
        <f xml:space="preserve"> Time!DW$138</f>
        <v>92</v>
      </c>
      <c r="DX106" s="158">
        <f xml:space="preserve"> Time!DX$138</f>
        <v>90</v>
      </c>
      <c r="DY106" s="158">
        <f xml:space="preserve"> Time!DY$138</f>
        <v>91</v>
      </c>
      <c r="DZ106" s="158">
        <f xml:space="preserve"> Time!DZ$138</f>
        <v>92</v>
      </c>
      <c r="EA106" s="158">
        <f xml:space="preserve"> Time!EA$138</f>
        <v>92</v>
      </c>
    </row>
    <row r="107" spans="1:131" outlineLevel="2" x14ac:dyDescent="0.35">
      <c r="E107" s="7" t="s">
        <v>211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194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203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204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214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212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InpC!E$49</f>
        <v>Accounts payable - initial balance</v>
      </c>
      <c r="F118" s="560">
        <f xml:space="preserve"> InpC!F$49</f>
        <v>0</v>
      </c>
      <c r="G118" s="560" t="str">
        <f xml:space="preserve"> InpC!G$49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213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212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20" sqref="F2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218</v>
      </c>
    </row>
    <row r="9" spans="1:131" outlineLevel="1" x14ac:dyDescent="0.35"/>
    <row r="10" spans="1:131" outlineLevel="1" x14ac:dyDescent="0.35">
      <c r="B10" s="8" t="s">
        <v>241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InpC!E$50</f>
        <v xml:space="preserve">Fixed asset - initial balance </v>
      </c>
      <c r="F11" s="554">
        <f xml:space="preserve"> InpC!F$50</f>
        <v>100000</v>
      </c>
      <c r="G11" s="554" t="str">
        <f xml:space="preserve"> InpC!G$50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InpC!E$39</f>
        <v>Useful life of asset</v>
      </c>
      <c r="F12" s="509">
        <f xml:space="preserve"> InpC!F$39</f>
        <v>25</v>
      </c>
      <c r="G12" s="509" t="str">
        <f xml:space="preserve"> InpC!G$39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InpC!E$60</f>
        <v>Number of periods in a year</v>
      </c>
      <c r="F13" s="579">
        <f xml:space="preserve"> InpC!F$60</f>
        <v>4</v>
      </c>
      <c r="G13" s="579" t="str">
        <f xml:space="preserve"> InpC!G$60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245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219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InpC!E$50</f>
        <v xml:space="preserve">Fixed asset - initial balance </v>
      </c>
      <c r="F20" s="491">
        <f xml:space="preserve"> InpC!F$50</f>
        <v>100000</v>
      </c>
      <c r="G20" s="491" t="str">
        <f xml:space="preserve"> InpC!G$50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221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225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219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67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L13" sqref="L1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222</v>
      </c>
    </row>
    <row r="9" spans="1:131" outlineLevel="1" x14ac:dyDescent="0.35"/>
    <row r="10" spans="1:131" outlineLevel="1" x14ac:dyDescent="0.35">
      <c r="B10" s="8" t="s">
        <v>250</v>
      </c>
    </row>
    <row r="11" spans="1:131" outlineLevel="2" x14ac:dyDescent="0.35">
      <c r="E11" s="53" t="str">
        <f t="shared" ref="E11:AJ11" si="0" xml:space="preserve"> E$21</f>
        <v>Share capital balance BEG</v>
      </c>
      <c r="F11" s="53">
        <f t="shared" si="0"/>
        <v>0</v>
      </c>
      <c r="G11" s="53" t="str">
        <f t="shared" si="0"/>
        <v>$ 000s</v>
      </c>
      <c r="H11" s="53">
        <f t="shared" si="0"/>
        <v>0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0</v>
      </c>
      <c r="M11" s="53">
        <f t="shared" si="0"/>
        <v>100000</v>
      </c>
      <c r="N11" s="53">
        <f t="shared" si="0"/>
        <v>100000</v>
      </c>
      <c r="O11" s="53">
        <f t="shared" si="0"/>
        <v>100000</v>
      </c>
      <c r="P11" s="53">
        <f t="shared" si="0"/>
        <v>100000</v>
      </c>
      <c r="Q11" s="53">
        <f t="shared" si="0"/>
        <v>100000</v>
      </c>
      <c r="R11" s="53">
        <f t="shared" si="0"/>
        <v>100000</v>
      </c>
      <c r="S11" s="53">
        <f t="shared" si="0"/>
        <v>100000</v>
      </c>
      <c r="T11" s="53">
        <f t="shared" si="0"/>
        <v>100000</v>
      </c>
      <c r="U11" s="53">
        <f t="shared" si="0"/>
        <v>100000</v>
      </c>
      <c r="V11" s="53">
        <f t="shared" si="0"/>
        <v>100000</v>
      </c>
      <c r="W11" s="53">
        <f t="shared" si="0"/>
        <v>100000</v>
      </c>
      <c r="X11" s="53">
        <f t="shared" si="0"/>
        <v>100000</v>
      </c>
      <c r="Y11" s="53">
        <f t="shared" si="0"/>
        <v>100000</v>
      </c>
      <c r="Z11" s="53">
        <f t="shared" si="0"/>
        <v>100000</v>
      </c>
      <c r="AA11" s="53">
        <f t="shared" si="0"/>
        <v>100000</v>
      </c>
      <c r="AB11" s="53">
        <f t="shared" si="0"/>
        <v>100000</v>
      </c>
      <c r="AC11" s="53">
        <f t="shared" si="0"/>
        <v>100000</v>
      </c>
      <c r="AD11" s="53">
        <f t="shared" si="0"/>
        <v>100000</v>
      </c>
      <c r="AE11" s="53">
        <f t="shared" si="0"/>
        <v>100000</v>
      </c>
      <c r="AF11" s="53">
        <f t="shared" si="0"/>
        <v>100000</v>
      </c>
      <c r="AG11" s="53">
        <f t="shared" si="0"/>
        <v>100000</v>
      </c>
      <c r="AH11" s="53">
        <f t="shared" si="0"/>
        <v>100000</v>
      </c>
      <c r="AI11" s="53">
        <f t="shared" si="0"/>
        <v>100000</v>
      </c>
      <c r="AJ11" s="53">
        <f t="shared" si="0"/>
        <v>100000</v>
      </c>
      <c r="AK11" s="53">
        <f t="shared" ref="AK11:BP11" si="1" xml:space="preserve"> AK$21</f>
        <v>100000</v>
      </c>
      <c r="AL11" s="53">
        <f t="shared" si="1"/>
        <v>100000</v>
      </c>
      <c r="AM11" s="53">
        <f t="shared" si="1"/>
        <v>100000</v>
      </c>
      <c r="AN11" s="53">
        <f t="shared" si="1"/>
        <v>100000</v>
      </c>
      <c r="AO11" s="53">
        <f t="shared" si="1"/>
        <v>100000</v>
      </c>
      <c r="AP11" s="53">
        <f t="shared" si="1"/>
        <v>100000</v>
      </c>
      <c r="AQ11" s="53">
        <f t="shared" si="1"/>
        <v>100000</v>
      </c>
      <c r="AR11" s="53">
        <f t="shared" si="1"/>
        <v>100000</v>
      </c>
      <c r="AS11" s="53">
        <f t="shared" si="1"/>
        <v>100000</v>
      </c>
      <c r="AT11" s="53">
        <f t="shared" si="1"/>
        <v>100000</v>
      </c>
      <c r="AU11" s="53">
        <f t="shared" si="1"/>
        <v>100000</v>
      </c>
      <c r="AV11" s="53">
        <f t="shared" si="1"/>
        <v>100000</v>
      </c>
      <c r="AW11" s="53">
        <f t="shared" si="1"/>
        <v>100000</v>
      </c>
      <c r="AX11" s="53">
        <f t="shared" si="1"/>
        <v>100000</v>
      </c>
      <c r="AY11" s="53">
        <f t="shared" si="1"/>
        <v>100000</v>
      </c>
      <c r="AZ11" s="53">
        <f t="shared" si="1"/>
        <v>100000</v>
      </c>
      <c r="BA11" s="53">
        <f t="shared" si="1"/>
        <v>100000</v>
      </c>
      <c r="BB11" s="53">
        <f t="shared" si="1"/>
        <v>100000</v>
      </c>
      <c r="BC11" s="53">
        <f t="shared" si="1"/>
        <v>100000</v>
      </c>
      <c r="BD11" s="53">
        <f t="shared" si="1"/>
        <v>100000</v>
      </c>
      <c r="BE11" s="53">
        <f t="shared" si="1"/>
        <v>100000</v>
      </c>
      <c r="BF11" s="53">
        <f t="shared" si="1"/>
        <v>100000</v>
      </c>
      <c r="BG11" s="53">
        <f t="shared" si="1"/>
        <v>100000</v>
      </c>
      <c r="BH11" s="53">
        <f t="shared" si="1"/>
        <v>100000</v>
      </c>
      <c r="BI11" s="53">
        <f t="shared" si="1"/>
        <v>100000</v>
      </c>
      <c r="BJ11" s="53">
        <f t="shared" si="1"/>
        <v>100000</v>
      </c>
      <c r="BK11" s="53">
        <f t="shared" si="1"/>
        <v>100000</v>
      </c>
      <c r="BL11" s="53">
        <f t="shared" si="1"/>
        <v>100000</v>
      </c>
      <c r="BM11" s="53">
        <f t="shared" si="1"/>
        <v>100000</v>
      </c>
      <c r="BN11" s="53">
        <f t="shared" si="1"/>
        <v>100000</v>
      </c>
      <c r="BO11" s="53">
        <f t="shared" si="1"/>
        <v>100000</v>
      </c>
      <c r="BP11" s="53">
        <f t="shared" si="1"/>
        <v>100000</v>
      </c>
      <c r="BQ11" s="53">
        <f t="shared" ref="BQ11:CV11" si="2" xml:space="preserve"> BQ$21</f>
        <v>100000</v>
      </c>
      <c r="BR11" s="53">
        <f t="shared" si="2"/>
        <v>100000</v>
      </c>
      <c r="BS11" s="53">
        <f t="shared" si="2"/>
        <v>100000</v>
      </c>
      <c r="BT11" s="53">
        <f t="shared" si="2"/>
        <v>100000</v>
      </c>
      <c r="BU11" s="53">
        <f t="shared" si="2"/>
        <v>100000</v>
      </c>
      <c r="BV11" s="53">
        <f t="shared" si="2"/>
        <v>100000</v>
      </c>
      <c r="BW11" s="53">
        <f t="shared" si="2"/>
        <v>100000</v>
      </c>
      <c r="BX11" s="53">
        <f t="shared" si="2"/>
        <v>100000</v>
      </c>
      <c r="BY11" s="53">
        <f t="shared" si="2"/>
        <v>100000</v>
      </c>
      <c r="BZ11" s="53">
        <f t="shared" si="2"/>
        <v>100000</v>
      </c>
      <c r="CA11" s="53">
        <f t="shared" si="2"/>
        <v>100000</v>
      </c>
      <c r="CB11" s="53">
        <f t="shared" si="2"/>
        <v>100000</v>
      </c>
      <c r="CC11" s="53">
        <f t="shared" si="2"/>
        <v>100000</v>
      </c>
      <c r="CD11" s="53">
        <f t="shared" si="2"/>
        <v>100000</v>
      </c>
      <c r="CE11" s="53">
        <f t="shared" si="2"/>
        <v>100000</v>
      </c>
      <c r="CF11" s="53">
        <f t="shared" si="2"/>
        <v>100000</v>
      </c>
      <c r="CG11" s="53">
        <f t="shared" si="2"/>
        <v>100000</v>
      </c>
      <c r="CH11" s="53">
        <f t="shared" si="2"/>
        <v>100000</v>
      </c>
      <c r="CI11" s="53">
        <f t="shared" si="2"/>
        <v>100000</v>
      </c>
      <c r="CJ11" s="53">
        <f t="shared" si="2"/>
        <v>100000</v>
      </c>
      <c r="CK11" s="53">
        <f t="shared" si="2"/>
        <v>100000</v>
      </c>
      <c r="CL11" s="53">
        <f t="shared" si="2"/>
        <v>100000</v>
      </c>
      <c r="CM11" s="53">
        <f t="shared" si="2"/>
        <v>100000</v>
      </c>
      <c r="CN11" s="53">
        <f t="shared" si="2"/>
        <v>100000</v>
      </c>
      <c r="CO11" s="53">
        <f t="shared" si="2"/>
        <v>100000</v>
      </c>
      <c r="CP11" s="53">
        <f t="shared" si="2"/>
        <v>100000</v>
      </c>
      <c r="CQ11" s="53">
        <f t="shared" si="2"/>
        <v>100000</v>
      </c>
      <c r="CR11" s="53">
        <f t="shared" si="2"/>
        <v>100000</v>
      </c>
      <c r="CS11" s="53">
        <f t="shared" si="2"/>
        <v>100000</v>
      </c>
      <c r="CT11" s="53">
        <f t="shared" si="2"/>
        <v>100000</v>
      </c>
      <c r="CU11" s="53">
        <f t="shared" si="2"/>
        <v>100000</v>
      </c>
      <c r="CV11" s="53">
        <f t="shared" si="2"/>
        <v>100000</v>
      </c>
      <c r="CW11" s="53">
        <f t="shared" ref="CW11:EA11" si="3" xml:space="preserve"> CW$21</f>
        <v>100000</v>
      </c>
      <c r="CX11" s="53">
        <f t="shared" si="3"/>
        <v>100000</v>
      </c>
      <c r="CY11" s="53">
        <f t="shared" si="3"/>
        <v>100000</v>
      </c>
      <c r="CZ11" s="53">
        <f t="shared" si="3"/>
        <v>100000</v>
      </c>
      <c r="DA11" s="53">
        <f t="shared" si="3"/>
        <v>100000</v>
      </c>
      <c r="DB11" s="53">
        <f t="shared" si="3"/>
        <v>100000</v>
      </c>
      <c r="DC11" s="53">
        <f t="shared" si="3"/>
        <v>100000</v>
      </c>
      <c r="DD11" s="53">
        <f t="shared" si="3"/>
        <v>100000</v>
      </c>
      <c r="DE11" s="53">
        <f t="shared" si="3"/>
        <v>100000</v>
      </c>
      <c r="DF11" s="53">
        <f t="shared" si="3"/>
        <v>100000</v>
      </c>
      <c r="DG11" s="53">
        <f t="shared" si="3"/>
        <v>100000</v>
      </c>
      <c r="DH11" s="53">
        <f t="shared" si="3"/>
        <v>100000</v>
      </c>
      <c r="DI11" s="53">
        <f t="shared" si="3"/>
        <v>0</v>
      </c>
      <c r="DJ11" s="53">
        <f t="shared" si="3"/>
        <v>0</v>
      </c>
      <c r="DK11" s="53">
        <f t="shared" si="3"/>
        <v>0</v>
      </c>
      <c r="DL11" s="53">
        <f t="shared" si="3"/>
        <v>0</v>
      </c>
      <c r="DM11" s="53">
        <f t="shared" si="3"/>
        <v>0</v>
      </c>
      <c r="DN11" s="53">
        <f t="shared" si="3"/>
        <v>0</v>
      </c>
      <c r="DO11" s="53">
        <f t="shared" si="3"/>
        <v>0</v>
      </c>
      <c r="DP11" s="53">
        <f t="shared" si="3"/>
        <v>0</v>
      </c>
      <c r="DQ11" s="53">
        <f t="shared" si="3"/>
        <v>0</v>
      </c>
      <c r="DR11" s="53">
        <f t="shared" si="3"/>
        <v>0</v>
      </c>
      <c r="DS11" s="53">
        <f t="shared" si="3"/>
        <v>0</v>
      </c>
      <c r="DT11" s="53">
        <f t="shared" si="3"/>
        <v>0</v>
      </c>
      <c r="DU11" s="53">
        <f t="shared" si="3"/>
        <v>0</v>
      </c>
      <c r="DV11" s="53">
        <f t="shared" si="3"/>
        <v>0</v>
      </c>
      <c r="DW11" s="53">
        <f t="shared" si="3"/>
        <v>0</v>
      </c>
      <c r="DX11" s="53">
        <f t="shared" si="3"/>
        <v>0</v>
      </c>
      <c r="DY11" s="53">
        <f t="shared" si="3"/>
        <v>0</v>
      </c>
      <c r="DZ11" s="53">
        <f t="shared" si="3"/>
        <v>0</v>
      </c>
      <c r="EA11" s="53">
        <f t="shared" si="3"/>
        <v>0</v>
      </c>
    </row>
    <row r="12" spans="1:131" outlineLevel="2" x14ac:dyDescent="0.35">
      <c r="E12" s="160" t="str">
        <f xml:space="preserve"> Time!E$91</f>
        <v xml:space="preserve">Last operating period flag </v>
      </c>
      <c r="F12" s="160">
        <f xml:space="preserve"> Time!F$91</f>
        <v>0</v>
      </c>
      <c r="G12" s="160" t="str">
        <f xml:space="preserve"> Time!G$91</f>
        <v>flag</v>
      </c>
      <c r="H12" s="160">
        <f xml:space="preserve"> Time!H$91</f>
        <v>1</v>
      </c>
      <c r="I12" s="160">
        <f xml:space="preserve"> Time!I$91</f>
        <v>0</v>
      </c>
      <c r="J12" s="160">
        <f xml:space="preserve"> Time!J$91</f>
        <v>0</v>
      </c>
      <c r="K12" s="160">
        <f xml:space="preserve"> Time!K$91</f>
        <v>0</v>
      </c>
      <c r="L12" s="160">
        <f xml:space="preserve"> Time!L$91</f>
        <v>0</v>
      </c>
      <c r="M12" s="160">
        <f xml:space="preserve"> Time!M$91</f>
        <v>0</v>
      </c>
      <c r="N12" s="160">
        <f xml:space="preserve"> Time!N$91</f>
        <v>0</v>
      </c>
      <c r="O12" s="160">
        <f xml:space="preserve"> Time!O$91</f>
        <v>0</v>
      </c>
      <c r="P12" s="160">
        <f xml:space="preserve"> Time!P$91</f>
        <v>0</v>
      </c>
      <c r="Q12" s="160">
        <f xml:space="preserve"> Time!Q$91</f>
        <v>0</v>
      </c>
      <c r="R12" s="160">
        <f xml:space="preserve"> Time!R$91</f>
        <v>0</v>
      </c>
      <c r="S12" s="160">
        <f xml:space="preserve"> Time!S$91</f>
        <v>0</v>
      </c>
      <c r="T12" s="160">
        <f xml:space="preserve"> Time!T$91</f>
        <v>0</v>
      </c>
      <c r="U12" s="160">
        <f xml:space="preserve"> Time!U$91</f>
        <v>0</v>
      </c>
      <c r="V12" s="160">
        <f xml:space="preserve"> Time!V$91</f>
        <v>0</v>
      </c>
      <c r="W12" s="160">
        <f xml:space="preserve"> Time!W$91</f>
        <v>0</v>
      </c>
      <c r="X12" s="160">
        <f xml:space="preserve"> Time!X$91</f>
        <v>0</v>
      </c>
      <c r="Y12" s="160">
        <f xml:space="preserve"> Time!Y$91</f>
        <v>0</v>
      </c>
      <c r="Z12" s="160">
        <f xml:space="preserve"> Time!Z$91</f>
        <v>0</v>
      </c>
      <c r="AA12" s="160">
        <f xml:space="preserve"> Time!AA$91</f>
        <v>0</v>
      </c>
      <c r="AB12" s="160">
        <f xml:space="preserve"> Time!AB$91</f>
        <v>0</v>
      </c>
      <c r="AC12" s="160">
        <f xml:space="preserve"> Time!AC$91</f>
        <v>0</v>
      </c>
      <c r="AD12" s="160">
        <f xml:space="preserve"> Time!AD$91</f>
        <v>0</v>
      </c>
      <c r="AE12" s="160">
        <f xml:space="preserve"> Time!AE$91</f>
        <v>0</v>
      </c>
      <c r="AF12" s="160">
        <f xml:space="preserve"> Time!AF$91</f>
        <v>0</v>
      </c>
      <c r="AG12" s="160">
        <f xml:space="preserve"> Time!AG$91</f>
        <v>0</v>
      </c>
      <c r="AH12" s="160">
        <f xml:space="preserve"> Time!AH$91</f>
        <v>0</v>
      </c>
      <c r="AI12" s="160">
        <f xml:space="preserve"> Time!AI$91</f>
        <v>0</v>
      </c>
      <c r="AJ12" s="160">
        <f xml:space="preserve"> Time!AJ$91</f>
        <v>0</v>
      </c>
      <c r="AK12" s="160">
        <f xml:space="preserve"> Time!AK$91</f>
        <v>0</v>
      </c>
      <c r="AL12" s="160">
        <f xml:space="preserve"> Time!AL$91</f>
        <v>0</v>
      </c>
      <c r="AM12" s="160">
        <f xml:space="preserve"> Time!AM$91</f>
        <v>0</v>
      </c>
      <c r="AN12" s="160">
        <f xml:space="preserve"> Time!AN$91</f>
        <v>0</v>
      </c>
      <c r="AO12" s="160">
        <f xml:space="preserve"> Time!AO$91</f>
        <v>0</v>
      </c>
      <c r="AP12" s="160">
        <f xml:space="preserve"> Time!AP$91</f>
        <v>0</v>
      </c>
      <c r="AQ12" s="160">
        <f xml:space="preserve"> Time!AQ$91</f>
        <v>0</v>
      </c>
      <c r="AR12" s="160">
        <f xml:space="preserve"> Time!AR$91</f>
        <v>0</v>
      </c>
      <c r="AS12" s="160">
        <f xml:space="preserve"> Time!AS$91</f>
        <v>0</v>
      </c>
      <c r="AT12" s="160">
        <f xml:space="preserve"> Time!AT$91</f>
        <v>0</v>
      </c>
      <c r="AU12" s="160">
        <f xml:space="preserve"> Time!AU$91</f>
        <v>0</v>
      </c>
      <c r="AV12" s="160">
        <f xml:space="preserve"> Time!AV$91</f>
        <v>0</v>
      </c>
      <c r="AW12" s="160">
        <f xml:space="preserve"> Time!AW$91</f>
        <v>0</v>
      </c>
      <c r="AX12" s="160">
        <f xml:space="preserve"> Time!AX$91</f>
        <v>0</v>
      </c>
      <c r="AY12" s="160">
        <f xml:space="preserve"> Time!AY$91</f>
        <v>0</v>
      </c>
      <c r="AZ12" s="160">
        <f xml:space="preserve"> Time!AZ$91</f>
        <v>0</v>
      </c>
      <c r="BA12" s="160">
        <f xml:space="preserve"> Time!BA$91</f>
        <v>0</v>
      </c>
      <c r="BB12" s="160">
        <f xml:space="preserve"> Time!BB$91</f>
        <v>0</v>
      </c>
      <c r="BC12" s="160">
        <f xml:space="preserve"> Time!BC$91</f>
        <v>0</v>
      </c>
      <c r="BD12" s="160">
        <f xml:space="preserve"> Time!BD$91</f>
        <v>0</v>
      </c>
      <c r="BE12" s="160">
        <f xml:space="preserve"> Time!BE$91</f>
        <v>0</v>
      </c>
      <c r="BF12" s="160">
        <f xml:space="preserve"> Time!BF$91</f>
        <v>0</v>
      </c>
      <c r="BG12" s="160">
        <f xml:space="preserve"> Time!BG$91</f>
        <v>0</v>
      </c>
      <c r="BH12" s="160">
        <f xml:space="preserve"> Time!BH$91</f>
        <v>0</v>
      </c>
      <c r="BI12" s="160">
        <f xml:space="preserve"> Time!BI$91</f>
        <v>0</v>
      </c>
      <c r="BJ12" s="160">
        <f xml:space="preserve"> Time!BJ$91</f>
        <v>0</v>
      </c>
      <c r="BK12" s="160">
        <f xml:space="preserve"> Time!BK$91</f>
        <v>0</v>
      </c>
      <c r="BL12" s="160">
        <f xml:space="preserve"> Time!BL$91</f>
        <v>0</v>
      </c>
      <c r="BM12" s="160">
        <f xml:space="preserve"> Time!BM$91</f>
        <v>0</v>
      </c>
      <c r="BN12" s="160">
        <f xml:space="preserve"> Time!BN$91</f>
        <v>0</v>
      </c>
      <c r="BO12" s="160">
        <f xml:space="preserve"> Time!BO$91</f>
        <v>0</v>
      </c>
      <c r="BP12" s="160">
        <f xml:space="preserve"> Time!BP$91</f>
        <v>0</v>
      </c>
      <c r="BQ12" s="160">
        <f xml:space="preserve"> Time!BQ$91</f>
        <v>0</v>
      </c>
      <c r="BR12" s="160">
        <f xml:space="preserve"> Time!BR$91</f>
        <v>0</v>
      </c>
      <c r="BS12" s="160">
        <f xml:space="preserve"> Time!BS$91</f>
        <v>0</v>
      </c>
      <c r="BT12" s="160">
        <f xml:space="preserve"> Time!BT$91</f>
        <v>0</v>
      </c>
      <c r="BU12" s="160">
        <f xml:space="preserve"> Time!BU$91</f>
        <v>0</v>
      </c>
      <c r="BV12" s="160">
        <f xml:space="preserve"> Time!BV$91</f>
        <v>0</v>
      </c>
      <c r="BW12" s="160">
        <f xml:space="preserve"> Time!BW$91</f>
        <v>0</v>
      </c>
      <c r="BX12" s="160">
        <f xml:space="preserve"> Time!BX$91</f>
        <v>0</v>
      </c>
      <c r="BY12" s="160">
        <f xml:space="preserve"> Time!BY$91</f>
        <v>0</v>
      </c>
      <c r="BZ12" s="160">
        <f xml:space="preserve"> Time!BZ$91</f>
        <v>0</v>
      </c>
      <c r="CA12" s="160">
        <f xml:space="preserve"> Time!CA$91</f>
        <v>0</v>
      </c>
      <c r="CB12" s="160">
        <f xml:space="preserve"> Time!CB$91</f>
        <v>0</v>
      </c>
      <c r="CC12" s="160">
        <f xml:space="preserve"> Time!CC$91</f>
        <v>0</v>
      </c>
      <c r="CD12" s="160">
        <f xml:space="preserve"> Time!CD$91</f>
        <v>0</v>
      </c>
      <c r="CE12" s="160">
        <f xml:space="preserve"> Time!CE$91</f>
        <v>0</v>
      </c>
      <c r="CF12" s="160">
        <f xml:space="preserve"> Time!CF$91</f>
        <v>0</v>
      </c>
      <c r="CG12" s="160">
        <f xml:space="preserve"> Time!CG$91</f>
        <v>0</v>
      </c>
      <c r="CH12" s="160">
        <f xml:space="preserve"> Time!CH$91</f>
        <v>0</v>
      </c>
      <c r="CI12" s="160">
        <f xml:space="preserve"> Time!CI$91</f>
        <v>0</v>
      </c>
      <c r="CJ12" s="160">
        <f xml:space="preserve"> Time!CJ$91</f>
        <v>0</v>
      </c>
      <c r="CK12" s="160">
        <f xml:space="preserve"> Time!CK$91</f>
        <v>0</v>
      </c>
      <c r="CL12" s="160">
        <f xml:space="preserve"> Time!CL$91</f>
        <v>0</v>
      </c>
      <c r="CM12" s="160">
        <f xml:space="preserve"> Time!CM$91</f>
        <v>0</v>
      </c>
      <c r="CN12" s="160">
        <f xml:space="preserve"> Time!CN$91</f>
        <v>0</v>
      </c>
      <c r="CO12" s="160">
        <f xml:space="preserve"> Time!CO$91</f>
        <v>0</v>
      </c>
      <c r="CP12" s="160">
        <f xml:space="preserve"> Time!CP$91</f>
        <v>0</v>
      </c>
      <c r="CQ12" s="160">
        <f xml:space="preserve"> Time!CQ$91</f>
        <v>0</v>
      </c>
      <c r="CR12" s="160">
        <f xml:space="preserve"> Time!CR$91</f>
        <v>0</v>
      </c>
      <c r="CS12" s="160">
        <f xml:space="preserve"> Time!CS$91</f>
        <v>0</v>
      </c>
      <c r="CT12" s="160">
        <f xml:space="preserve"> Time!CT$91</f>
        <v>0</v>
      </c>
      <c r="CU12" s="160">
        <f xml:space="preserve"> Time!CU$91</f>
        <v>0</v>
      </c>
      <c r="CV12" s="160">
        <f xml:space="preserve"> Time!CV$91</f>
        <v>0</v>
      </c>
      <c r="CW12" s="160">
        <f xml:space="preserve"> Time!CW$91</f>
        <v>0</v>
      </c>
      <c r="CX12" s="160">
        <f xml:space="preserve"> Time!CX$91</f>
        <v>0</v>
      </c>
      <c r="CY12" s="160">
        <f xml:space="preserve"> Time!CY$91</f>
        <v>0</v>
      </c>
      <c r="CZ12" s="160">
        <f xml:space="preserve"> Time!CZ$91</f>
        <v>0</v>
      </c>
      <c r="DA12" s="160">
        <f xml:space="preserve"> Time!DA$91</f>
        <v>0</v>
      </c>
      <c r="DB12" s="160">
        <f xml:space="preserve"> Time!DB$91</f>
        <v>0</v>
      </c>
      <c r="DC12" s="160">
        <f xml:space="preserve"> Time!DC$91</f>
        <v>0</v>
      </c>
      <c r="DD12" s="160">
        <f xml:space="preserve"> Time!DD$91</f>
        <v>0</v>
      </c>
      <c r="DE12" s="160">
        <f xml:space="preserve"> Time!DE$91</f>
        <v>0</v>
      </c>
      <c r="DF12" s="160">
        <f xml:space="preserve"> Time!DF$91</f>
        <v>0</v>
      </c>
      <c r="DG12" s="160">
        <f xml:space="preserve"> Time!DG$91</f>
        <v>0</v>
      </c>
      <c r="DH12" s="160">
        <f xml:space="preserve"> Time!DH$91</f>
        <v>1</v>
      </c>
      <c r="DI12" s="160">
        <f xml:space="preserve"> Time!DI$91</f>
        <v>0</v>
      </c>
      <c r="DJ12" s="160">
        <f xml:space="preserve"> Time!DJ$91</f>
        <v>0</v>
      </c>
      <c r="DK12" s="160">
        <f xml:space="preserve"> Time!DK$91</f>
        <v>0</v>
      </c>
      <c r="DL12" s="160">
        <f xml:space="preserve"> Time!DL$91</f>
        <v>0</v>
      </c>
      <c r="DM12" s="160">
        <f xml:space="preserve"> Time!DM$91</f>
        <v>0</v>
      </c>
      <c r="DN12" s="160">
        <f xml:space="preserve"> Time!DN$91</f>
        <v>0</v>
      </c>
      <c r="DO12" s="160">
        <f xml:space="preserve"> Time!DO$91</f>
        <v>0</v>
      </c>
      <c r="DP12" s="160">
        <f xml:space="preserve"> Time!DP$91</f>
        <v>0</v>
      </c>
      <c r="DQ12" s="160">
        <f xml:space="preserve"> Time!DQ$91</f>
        <v>0</v>
      </c>
      <c r="DR12" s="160">
        <f xml:space="preserve"> Time!DR$91</f>
        <v>0</v>
      </c>
      <c r="DS12" s="160">
        <f xml:space="preserve"> Time!DS$91</f>
        <v>0</v>
      </c>
      <c r="DT12" s="160">
        <f xml:space="preserve"> Time!DT$91</f>
        <v>0</v>
      </c>
      <c r="DU12" s="160">
        <f xml:space="preserve"> Time!DU$91</f>
        <v>0</v>
      </c>
      <c r="DV12" s="160">
        <f xml:space="preserve"> Time!DV$91</f>
        <v>0</v>
      </c>
      <c r="DW12" s="160">
        <f xml:space="preserve"> Time!DW$91</f>
        <v>0</v>
      </c>
      <c r="DX12" s="160">
        <f xml:space="preserve"> Time!DX$91</f>
        <v>0</v>
      </c>
      <c r="DY12" s="160">
        <f xml:space="preserve"> Time!DY$91</f>
        <v>0</v>
      </c>
      <c r="DZ12" s="160">
        <f xml:space="preserve"> Time!DZ$91</f>
        <v>0</v>
      </c>
      <c r="EA12" s="160">
        <f xml:space="preserve"> Time!EA$91</f>
        <v>0</v>
      </c>
    </row>
    <row r="13" spans="1:131" s="562" customFormat="1" outlineLevel="2" x14ac:dyDescent="0.35">
      <c r="A13" s="209"/>
      <c r="B13" s="209"/>
      <c r="C13" s="210"/>
      <c r="D13" s="211"/>
      <c r="E13" s="206" t="s">
        <v>249</v>
      </c>
      <c r="F13" s="206"/>
      <c r="G13" s="206" t="str">
        <f xml:space="preserve"> SMU</f>
        <v>$ 000s</v>
      </c>
      <c r="H13" s="206">
        <f xml:space="preserve"> SUM(J13:EA13)</f>
        <v>100000</v>
      </c>
      <c r="I13" s="208"/>
      <c r="J13" s="206">
        <f t="shared" ref="J13:AO13" si="4" xml:space="preserve"> J11 * J12</f>
        <v>0</v>
      </c>
      <c r="K13" s="206">
        <f t="shared" si="4"/>
        <v>0</v>
      </c>
      <c r="L13" s="206">
        <f t="shared" si="4"/>
        <v>0</v>
      </c>
      <c r="M13" s="206">
        <f t="shared" si="4"/>
        <v>0</v>
      </c>
      <c r="N13" s="206">
        <f t="shared" si="4"/>
        <v>0</v>
      </c>
      <c r="O13" s="206">
        <f t="shared" si="4"/>
        <v>0</v>
      </c>
      <c r="P13" s="206">
        <f t="shared" si="4"/>
        <v>0</v>
      </c>
      <c r="Q13" s="206">
        <f t="shared" si="4"/>
        <v>0</v>
      </c>
      <c r="R13" s="206">
        <f t="shared" si="4"/>
        <v>0</v>
      </c>
      <c r="S13" s="206">
        <f t="shared" si="4"/>
        <v>0</v>
      </c>
      <c r="T13" s="206">
        <f t="shared" si="4"/>
        <v>0</v>
      </c>
      <c r="U13" s="206">
        <f t="shared" si="4"/>
        <v>0</v>
      </c>
      <c r="V13" s="206">
        <f t="shared" si="4"/>
        <v>0</v>
      </c>
      <c r="W13" s="206">
        <f t="shared" si="4"/>
        <v>0</v>
      </c>
      <c r="X13" s="206">
        <f t="shared" si="4"/>
        <v>0</v>
      </c>
      <c r="Y13" s="206">
        <f t="shared" si="4"/>
        <v>0</v>
      </c>
      <c r="Z13" s="206">
        <f t="shared" si="4"/>
        <v>0</v>
      </c>
      <c r="AA13" s="206">
        <f t="shared" si="4"/>
        <v>0</v>
      </c>
      <c r="AB13" s="206">
        <f t="shared" si="4"/>
        <v>0</v>
      </c>
      <c r="AC13" s="206">
        <f t="shared" si="4"/>
        <v>0</v>
      </c>
      <c r="AD13" s="206">
        <f t="shared" si="4"/>
        <v>0</v>
      </c>
      <c r="AE13" s="206">
        <f t="shared" si="4"/>
        <v>0</v>
      </c>
      <c r="AF13" s="206">
        <f t="shared" si="4"/>
        <v>0</v>
      </c>
      <c r="AG13" s="206">
        <f t="shared" si="4"/>
        <v>0</v>
      </c>
      <c r="AH13" s="206">
        <f t="shared" si="4"/>
        <v>0</v>
      </c>
      <c r="AI13" s="206">
        <f t="shared" si="4"/>
        <v>0</v>
      </c>
      <c r="AJ13" s="206">
        <f t="shared" si="4"/>
        <v>0</v>
      </c>
      <c r="AK13" s="206">
        <f t="shared" si="4"/>
        <v>0</v>
      </c>
      <c r="AL13" s="206">
        <f t="shared" si="4"/>
        <v>0</v>
      </c>
      <c r="AM13" s="206">
        <f t="shared" si="4"/>
        <v>0</v>
      </c>
      <c r="AN13" s="206">
        <f t="shared" si="4"/>
        <v>0</v>
      </c>
      <c r="AO13" s="206">
        <f t="shared" si="4"/>
        <v>0</v>
      </c>
      <c r="AP13" s="206">
        <f t="shared" ref="AP13:BU13" si="5" xml:space="preserve"> AP11 * AP12</f>
        <v>0</v>
      </c>
      <c r="AQ13" s="206">
        <f t="shared" si="5"/>
        <v>0</v>
      </c>
      <c r="AR13" s="206">
        <f t="shared" si="5"/>
        <v>0</v>
      </c>
      <c r="AS13" s="206">
        <f t="shared" si="5"/>
        <v>0</v>
      </c>
      <c r="AT13" s="206">
        <f t="shared" si="5"/>
        <v>0</v>
      </c>
      <c r="AU13" s="206">
        <f t="shared" si="5"/>
        <v>0</v>
      </c>
      <c r="AV13" s="206">
        <f t="shared" si="5"/>
        <v>0</v>
      </c>
      <c r="AW13" s="206">
        <f t="shared" si="5"/>
        <v>0</v>
      </c>
      <c r="AX13" s="206">
        <f t="shared" si="5"/>
        <v>0</v>
      </c>
      <c r="AY13" s="206">
        <f t="shared" si="5"/>
        <v>0</v>
      </c>
      <c r="AZ13" s="206">
        <f t="shared" si="5"/>
        <v>0</v>
      </c>
      <c r="BA13" s="206">
        <f t="shared" si="5"/>
        <v>0</v>
      </c>
      <c r="BB13" s="206">
        <f t="shared" si="5"/>
        <v>0</v>
      </c>
      <c r="BC13" s="206">
        <f t="shared" si="5"/>
        <v>0</v>
      </c>
      <c r="BD13" s="206">
        <f t="shared" si="5"/>
        <v>0</v>
      </c>
      <c r="BE13" s="206">
        <f t="shared" si="5"/>
        <v>0</v>
      </c>
      <c r="BF13" s="206">
        <f t="shared" si="5"/>
        <v>0</v>
      </c>
      <c r="BG13" s="206">
        <f t="shared" si="5"/>
        <v>0</v>
      </c>
      <c r="BH13" s="206">
        <f t="shared" si="5"/>
        <v>0</v>
      </c>
      <c r="BI13" s="206">
        <f t="shared" si="5"/>
        <v>0</v>
      </c>
      <c r="BJ13" s="206">
        <f t="shared" si="5"/>
        <v>0</v>
      </c>
      <c r="BK13" s="206">
        <f t="shared" si="5"/>
        <v>0</v>
      </c>
      <c r="BL13" s="206">
        <f t="shared" si="5"/>
        <v>0</v>
      </c>
      <c r="BM13" s="206">
        <f t="shared" si="5"/>
        <v>0</v>
      </c>
      <c r="BN13" s="206">
        <f t="shared" si="5"/>
        <v>0</v>
      </c>
      <c r="BO13" s="206">
        <f t="shared" si="5"/>
        <v>0</v>
      </c>
      <c r="BP13" s="206">
        <f t="shared" si="5"/>
        <v>0</v>
      </c>
      <c r="BQ13" s="206">
        <f t="shared" si="5"/>
        <v>0</v>
      </c>
      <c r="BR13" s="206">
        <f t="shared" si="5"/>
        <v>0</v>
      </c>
      <c r="BS13" s="206">
        <f t="shared" si="5"/>
        <v>0</v>
      </c>
      <c r="BT13" s="206">
        <f t="shared" si="5"/>
        <v>0</v>
      </c>
      <c r="BU13" s="206">
        <f t="shared" si="5"/>
        <v>0</v>
      </c>
      <c r="BV13" s="206">
        <f t="shared" ref="BV13:DA13" si="6" xml:space="preserve"> BV11 * BV12</f>
        <v>0</v>
      </c>
      <c r="BW13" s="206">
        <f t="shared" si="6"/>
        <v>0</v>
      </c>
      <c r="BX13" s="206">
        <f t="shared" si="6"/>
        <v>0</v>
      </c>
      <c r="BY13" s="206">
        <f t="shared" si="6"/>
        <v>0</v>
      </c>
      <c r="BZ13" s="206">
        <f t="shared" si="6"/>
        <v>0</v>
      </c>
      <c r="CA13" s="206">
        <f t="shared" si="6"/>
        <v>0</v>
      </c>
      <c r="CB13" s="206">
        <f t="shared" si="6"/>
        <v>0</v>
      </c>
      <c r="CC13" s="206">
        <f t="shared" si="6"/>
        <v>0</v>
      </c>
      <c r="CD13" s="206">
        <f t="shared" si="6"/>
        <v>0</v>
      </c>
      <c r="CE13" s="206">
        <f t="shared" si="6"/>
        <v>0</v>
      </c>
      <c r="CF13" s="206">
        <f t="shared" si="6"/>
        <v>0</v>
      </c>
      <c r="CG13" s="206">
        <f t="shared" si="6"/>
        <v>0</v>
      </c>
      <c r="CH13" s="206">
        <f t="shared" si="6"/>
        <v>0</v>
      </c>
      <c r="CI13" s="206">
        <f t="shared" si="6"/>
        <v>0</v>
      </c>
      <c r="CJ13" s="206">
        <f t="shared" si="6"/>
        <v>0</v>
      </c>
      <c r="CK13" s="206">
        <f t="shared" si="6"/>
        <v>0</v>
      </c>
      <c r="CL13" s="206">
        <f t="shared" si="6"/>
        <v>0</v>
      </c>
      <c r="CM13" s="206">
        <f t="shared" si="6"/>
        <v>0</v>
      </c>
      <c r="CN13" s="206">
        <f t="shared" si="6"/>
        <v>0</v>
      </c>
      <c r="CO13" s="206">
        <f t="shared" si="6"/>
        <v>0</v>
      </c>
      <c r="CP13" s="206">
        <f t="shared" si="6"/>
        <v>0</v>
      </c>
      <c r="CQ13" s="206">
        <f t="shared" si="6"/>
        <v>0</v>
      </c>
      <c r="CR13" s="206">
        <f t="shared" si="6"/>
        <v>0</v>
      </c>
      <c r="CS13" s="206">
        <f t="shared" si="6"/>
        <v>0</v>
      </c>
      <c r="CT13" s="206">
        <f t="shared" si="6"/>
        <v>0</v>
      </c>
      <c r="CU13" s="206">
        <f t="shared" si="6"/>
        <v>0</v>
      </c>
      <c r="CV13" s="206">
        <f t="shared" si="6"/>
        <v>0</v>
      </c>
      <c r="CW13" s="206">
        <f t="shared" si="6"/>
        <v>0</v>
      </c>
      <c r="CX13" s="206">
        <f t="shared" si="6"/>
        <v>0</v>
      </c>
      <c r="CY13" s="206">
        <f t="shared" si="6"/>
        <v>0</v>
      </c>
      <c r="CZ13" s="206">
        <f t="shared" si="6"/>
        <v>0</v>
      </c>
      <c r="DA13" s="206">
        <f t="shared" si="6"/>
        <v>0</v>
      </c>
      <c r="DB13" s="206">
        <f t="shared" ref="DB13:EA13" si="7" xml:space="preserve"> DB11 * DB12</f>
        <v>0</v>
      </c>
      <c r="DC13" s="206">
        <f t="shared" si="7"/>
        <v>0</v>
      </c>
      <c r="DD13" s="206">
        <f t="shared" si="7"/>
        <v>0</v>
      </c>
      <c r="DE13" s="206">
        <f t="shared" si="7"/>
        <v>0</v>
      </c>
      <c r="DF13" s="206">
        <f t="shared" si="7"/>
        <v>0</v>
      </c>
      <c r="DG13" s="206">
        <f t="shared" si="7"/>
        <v>0</v>
      </c>
      <c r="DH13" s="206">
        <f t="shared" si="7"/>
        <v>100000</v>
      </c>
      <c r="DI13" s="206">
        <f t="shared" si="7"/>
        <v>0</v>
      </c>
      <c r="DJ13" s="206">
        <f t="shared" si="7"/>
        <v>0</v>
      </c>
      <c r="DK13" s="206">
        <f t="shared" si="7"/>
        <v>0</v>
      </c>
      <c r="DL13" s="206">
        <f t="shared" si="7"/>
        <v>0</v>
      </c>
      <c r="DM13" s="206">
        <f t="shared" si="7"/>
        <v>0</v>
      </c>
      <c r="DN13" s="206">
        <f t="shared" si="7"/>
        <v>0</v>
      </c>
      <c r="DO13" s="206">
        <f t="shared" si="7"/>
        <v>0</v>
      </c>
      <c r="DP13" s="206">
        <f t="shared" si="7"/>
        <v>0</v>
      </c>
      <c r="DQ13" s="206">
        <f t="shared" si="7"/>
        <v>0</v>
      </c>
      <c r="DR13" s="206">
        <f t="shared" si="7"/>
        <v>0</v>
      </c>
      <c r="DS13" s="206">
        <f t="shared" si="7"/>
        <v>0</v>
      </c>
      <c r="DT13" s="206">
        <f t="shared" si="7"/>
        <v>0</v>
      </c>
      <c r="DU13" s="206">
        <f t="shared" si="7"/>
        <v>0</v>
      </c>
      <c r="DV13" s="206">
        <f t="shared" si="7"/>
        <v>0</v>
      </c>
      <c r="DW13" s="206">
        <f t="shared" si="7"/>
        <v>0</v>
      </c>
      <c r="DX13" s="206">
        <f t="shared" si="7"/>
        <v>0</v>
      </c>
      <c r="DY13" s="206">
        <f t="shared" si="7"/>
        <v>0</v>
      </c>
      <c r="DZ13" s="206">
        <f t="shared" si="7"/>
        <v>0</v>
      </c>
      <c r="EA13" s="206">
        <f t="shared" si="7"/>
        <v>0</v>
      </c>
    </row>
    <row r="14" spans="1:131" s="558" customFormat="1" outlineLevel="2" x14ac:dyDescent="0.35">
      <c r="A14" s="108"/>
      <c r="B14" s="108"/>
      <c r="C14" s="109"/>
      <c r="D14" s="110"/>
      <c r="E14" s="159" t="str">
        <f xml:space="preserve"> LEFT(E13, LEN(E13) - 4)</f>
        <v>Share capital redemption</v>
      </c>
      <c r="F14" s="159"/>
      <c r="G14" s="159" t="str">
        <f xml:space="preserve"> SMU</f>
        <v>$ 000s</v>
      </c>
      <c r="H14" s="159">
        <f xml:space="preserve"> SUM(J14:EA14)</f>
        <v>-100000</v>
      </c>
      <c r="I14" s="111"/>
      <c r="J14" s="159">
        <f t="shared" ref="J14:BU14" si="8" xml:space="preserve"> -1 * J13</f>
        <v>0</v>
      </c>
      <c r="K14" s="159">
        <f t="shared" si="8"/>
        <v>0</v>
      </c>
      <c r="L14" s="159">
        <f t="shared" si="8"/>
        <v>0</v>
      </c>
      <c r="M14" s="159">
        <f t="shared" si="8"/>
        <v>0</v>
      </c>
      <c r="N14" s="159">
        <f t="shared" si="8"/>
        <v>0</v>
      </c>
      <c r="O14" s="159">
        <f t="shared" si="8"/>
        <v>0</v>
      </c>
      <c r="P14" s="159">
        <f t="shared" si="8"/>
        <v>0</v>
      </c>
      <c r="Q14" s="159">
        <f t="shared" si="8"/>
        <v>0</v>
      </c>
      <c r="R14" s="159">
        <f t="shared" si="8"/>
        <v>0</v>
      </c>
      <c r="S14" s="159">
        <f t="shared" si="8"/>
        <v>0</v>
      </c>
      <c r="T14" s="159">
        <f t="shared" si="8"/>
        <v>0</v>
      </c>
      <c r="U14" s="159">
        <f t="shared" si="8"/>
        <v>0</v>
      </c>
      <c r="V14" s="159">
        <f t="shared" si="8"/>
        <v>0</v>
      </c>
      <c r="W14" s="159">
        <f t="shared" si="8"/>
        <v>0</v>
      </c>
      <c r="X14" s="159">
        <f t="shared" si="8"/>
        <v>0</v>
      </c>
      <c r="Y14" s="159">
        <f t="shared" si="8"/>
        <v>0</v>
      </c>
      <c r="Z14" s="159">
        <f t="shared" si="8"/>
        <v>0</v>
      </c>
      <c r="AA14" s="159">
        <f t="shared" si="8"/>
        <v>0</v>
      </c>
      <c r="AB14" s="159">
        <f t="shared" si="8"/>
        <v>0</v>
      </c>
      <c r="AC14" s="159">
        <f t="shared" si="8"/>
        <v>0</v>
      </c>
      <c r="AD14" s="159">
        <f t="shared" si="8"/>
        <v>0</v>
      </c>
      <c r="AE14" s="159">
        <f t="shared" si="8"/>
        <v>0</v>
      </c>
      <c r="AF14" s="159">
        <f t="shared" si="8"/>
        <v>0</v>
      </c>
      <c r="AG14" s="159">
        <f t="shared" si="8"/>
        <v>0</v>
      </c>
      <c r="AH14" s="159">
        <f t="shared" si="8"/>
        <v>0</v>
      </c>
      <c r="AI14" s="159">
        <f t="shared" si="8"/>
        <v>0</v>
      </c>
      <c r="AJ14" s="159">
        <f t="shared" si="8"/>
        <v>0</v>
      </c>
      <c r="AK14" s="159">
        <f t="shared" si="8"/>
        <v>0</v>
      </c>
      <c r="AL14" s="159">
        <f t="shared" si="8"/>
        <v>0</v>
      </c>
      <c r="AM14" s="159">
        <f t="shared" si="8"/>
        <v>0</v>
      </c>
      <c r="AN14" s="159">
        <f t="shared" si="8"/>
        <v>0</v>
      </c>
      <c r="AO14" s="159">
        <f t="shared" si="8"/>
        <v>0</v>
      </c>
      <c r="AP14" s="159">
        <f t="shared" si="8"/>
        <v>0</v>
      </c>
      <c r="AQ14" s="159">
        <f t="shared" si="8"/>
        <v>0</v>
      </c>
      <c r="AR14" s="159">
        <f t="shared" si="8"/>
        <v>0</v>
      </c>
      <c r="AS14" s="159">
        <f t="shared" si="8"/>
        <v>0</v>
      </c>
      <c r="AT14" s="159">
        <f t="shared" si="8"/>
        <v>0</v>
      </c>
      <c r="AU14" s="159">
        <f t="shared" si="8"/>
        <v>0</v>
      </c>
      <c r="AV14" s="159">
        <f t="shared" si="8"/>
        <v>0</v>
      </c>
      <c r="AW14" s="159">
        <f t="shared" si="8"/>
        <v>0</v>
      </c>
      <c r="AX14" s="159">
        <f t="shared" si="8"/>
        <v>0</v>
      </c>
      <c r="AY14" s="159">
        <f t="shared" si="8"/>
        <v>0</v>
      </c>
      <c r="AZ14" s="159">
        <f t="shared" si="8"/>
        <v>0</v>
      </c>
      <c r="BA14" s="159">
        <f t="shared" si="8"/>
        <v>0</v>
      </c>
      <c r="BB14" s="159">
        <f t="shared" si="8"/>
        <v>0</v>
      </c>
      <c r="BC14" s="159">
        <f t="shared" si="8"/>
        <v>0</v>
      </c>
      <c r="BD14" s="159">
        <f t="shared" si="8"/>
        <v>0</v>
      </c>
      <c r="BE14" s="159">
        <f t="shared" si="8"/>
        <v>0</v>
      </c>
      <c r="BF14" s="159">
        <f t="shared" si="8"/>
        <v>0</v>
      </c>
      <c r="BG14" s="159">
        <f t="shared" si="8"/>
        <v>0</v>
      </c>
      <c r="BH14" s="159">
        <f t="shared" si="8"/>
        <v>0</v>
      </c>
      <c r="BI14" s="159">
        <f t="shared" si="8"/>
        <v>0</v>
      </c>
      <c r="BJ14" s="159">
        <f t="shared" si="8"/>
        <v>0</v>
      </c>
      <c r="BK14" s="159">
        <f t="shared" si="8"/>
        <v>0</v>
      </c>
      <c r="BL14" s="159">
        <f t="shared" si="8"/>
        <v>0</v>
      </c>
      <c r="BM14" s="159">
        <f t="shared" si="8"/>
        <v>0</v>
      </c>
      <c r="BN14" s="159">
        <f t="shared" si="8"/>
        <v>0</v>
      </c>
      <c r="BO14" s="159">
        <f t="shared" si="8"/>
        <v>0</v>
      </c>
      <c r="BP14" s="159">
        <f t="shared" si="8"/>
        <v>0</v>
      </c>
      <c r="BQ14" s="159">
        <f t="shared" si="8"/>
        <v>0</v>
      </c>
      <c r="BR14" s="159">
        <f t="shared" si="8"/>
        <v>0</v>
      </c>
      <c r="BS14" s="159">
        <f t="shared" si="8"/>
        <v>0</v>
      </c>
      <c r="BT14" s="159">
        <f t="shared" si="8"/>
        <v>0</v>
      </c>
      <c r="BU14" s="159">
        <f t="shared" si="8"/>
        <v>0</v>
      </c>
      <c r="BV14" s="159">
        <f t="shared" ref="BV14:EA14" si="9" xml:space="preserve"> -1 * BV13</f>
        <v>0</v>
      </c>
      <c r="BW14" s="159">
        <f t="shared" si="9"/>
        <v>0</v>
      </c>
      <c r="BX14" s="159">
        <f t="shared" si="9"/>
        <v>0</v>
      </c>
      <c r="BY14" s="159">
        <f t="shared" si="9"/>
        <v>0</v>
      </c>
      <c r="BZ14" s="159">
        <f t="shared" si="9"/>
        <v>0</v>
      </c>
      <c r="CA14" s="159">
        <f t="shared" si="9"/>
        <v>0</v>
      </c>
      <c r="CB14" s="159">
        <f t="shared" si="9"/>
        <v>0</v>
      </c>
      <c r="CC14" s="159">
        <f t="shared" si="9"/>
        <v>0</v>
      </c>
      <c r="CD14" s="159">
        <f t="shared" si="9"/>
        <v>0</v>
      </c>
      <c r="CE14" s="159">
        <f t="shared" si="9"/>
        <v>0</v>
      </c>
      <c r="CF14" s="159">
        <f t="shared" si="9"/>
        <v>0</v>
      </c>
      <c r="CG14" s="159">
        <f t="shared" si="9"/>
        <v>0</v>
      </c>
      <c r="CH14" s="159">
        <f t="shared" si="9"/>
        <v>0</v>
      </c>
      <c r="CI14" s="159">
        <f t="shared" si="9"/>
        <v>0</v>
      </c>
      <c r="CJ14" s="159">
        <f t="shared" si="9"/>
        <v>0</v>
      </c>
      <c r="CK14" s="159">
        <f t="shared" si="9"/>
        <v>0</v>
      </c>
      <c r="CL14" s="159">
        <f t="shared" si="9"/>
        <v>0</v>
      </c>
      <c r="CM14" s="159">
        <f t="shared" si="9"/>
        <v>0</v>
      </c>
      <c r="CN14" s="159">
        <f t="shared" si="9"/>
        <v>0</v>
      </c>
      <c r="CO14" s="159">
        <f t="shared" si="9"/>
        <v>0</v>
      </c>
      <c r="CP14" s="159">
        <f t="shared" si="9"/>
        <v>0</v>
      </c>
      <c r="CQ14" s="159">
        <f t="shared" si="9"/>
        <v>0</v>
      </c>
      <c r="CR14" s="159">
        <f t="shared" si="9"/>
        <v>0</v>
      </c>
      <c r="CS14" s="159">
        <f t="shared" si="9"/>
        <v>0</v>
      </c>
      <c r="CT14" s="159">
        <f t="shared" si="9"/>
        <v>0</v>
      </c>
      <c r="CU14" s="159">
        <f t="shared" si="9"/>
        <v>0</v>
      </c>
      <c r="CV14" s="159">
        <f t="shared" si="9"/>
        <v>0</v>
      </c>
      <c r="CW14" s="159">
        <f t="shared" si="9"/>
        <v>0</v>
      </c>
      <c r="CX14" s="159">
        <f t="shared" si="9"/>
        <v>0</v>
      </c>
      <c r="CY14" s="159">
        <f t="shared" si="9"/>
        <v>0</v>
      </c>
      <c r="CZ14" s="159">
        <f t="shared" si="9"/>
        <v>0</v>
      </c>
      <c r="DA14" s="159">
        <f t="shared" si="9"/>
        <v>0</v>
      </c>
      <c r="DB14" s="159">
        <f t="shared" si="9"/>
        <v>0</v>
      </c>
      <c r="DC14" s="159">
        <f t="shared" si="9"/>
        <v>0</v>
      </c>
      <c r="DD14" s="159">
        <f t="shared" si="9"/>
        <v>0</v>
      </c>
      <c r="DE14" s="159">
        <f t="shared" si="9"/>
        <v>0</v>
      </c>
      <c r="DF14" s="159">
        <f t="shared" si="9"/>
        <v>0</v>
      </c>
      <c r="DG14" s="159">
        <f t="shared" si="9"/>
        <v>0</v>
      </c>
      <c r="DH14" s="159">
        <f t="shared" si="9"/>
        <v>-100000</v>
      </c>
      <c r="DI14" s="159">
        <f t="shared" si="9"/>
        <v>0</v>
      </c>
      <c r="DJ14" s="159">
        <f t="shared" si="9"/>
        <v>0</v>
      </c>
      <c r="DK14" s="159">
        <f t="shared" si="9"/>
        <v>0</v>
      </c>
      <c r="DL14" s="159">
        <f t="shared" si="9"/>
        <v>0</v>
      </c>
      <c r="DM14" s="159">
        <f t="shared" si="9"/>
        <v>0</v>
      </c>
      <c r="DN14" s="159">
        <f t="shared" si="9"/>
        <v>0</v>
      </c>
      <c r="DO14" s="159">
        <f t="shared" si="9"/>
        <v>0</v>
      </c>
      <c r="DP14" s="159">
        <f t="shared" si="9"/>
        <v>0</v>
      </c>
      <c r="DQ14" s="159">
        <f t="shared" si="9"/>
        <v>0</v>
      </c>
      <c r="DR14" s="159">
        <f t="shared" si="9"/>
        <v>0</v>
      </c>
      <c r="DS14" s="159">
        <f t="shared" si="9"/>
        <v>0</v>
      </c>
      <c r="DT14" s="159">
        <f t="shared" si="9"/>
        <v>0</v>
      </c>
      <c r="DU14" s="159">
        <f t="shared" si="9"/>
        <v>0</v>
      </c>
      <c r="DV14" s="159">
        <f t="shared" si="9"/>
        <v>0</v>
      </c>
      <c r="DW14" s="159">
        <f t="shared" si="9"/>
        <v>0</v>
      </c>
      <c r="DX14" s="159">
        <f t="shared" si="9"/>
        <v>0</v>
      </c>
      <c r="DY14" s="159">
        <f t="shared" si="9"/>
        <v>0</v>
      </c>
      <c r="DZ14" s="159">
        <f t="shared" si="9"/>
        <v>0</v>
      </c>
      <c r="EA14" s="159">
        <f t="shared" si="9"/>
        <v>0</v>
      </c>
    </row>
    <row r="15" spans="1:131" outlineLevel="1" x14ac:dyDescent="0.35"/>
    <row r="16" spans="1:131" outlineLevel="1" x14ac:dyDescent="0.35">
      <c r="B16" s="8" t="s">
        <v>224</v>
      </c>
    </row>
    <row r="17" spans="1:131" outlineLevel="2" x14ac:dyDescent="0.35"/>
    <row r="18" spans="1:131" outlineLevel="2" x14ac:dyDescent="0.35">
      <c r="A18" s="187"/>
      <c r="B18" s="187"/>
      <c r="C18" s="188"/>
      <c r="D18" s="189"/>
      <c r="E18" s="491" t="str">
        <f xml:space="preserve"> InpC!E$51</f>
        <v>Share capital - initial balance</v>
      </c>
      <c r="F18" s="491">
        <f xml:space="preserve"> InpC!F$51</f>
        <v>100000</v>
      </c>
      <c r="G18" s="491" t="str">
        <f xml:space="preserve"> InpC!G$51</f>
        <v>$ 000s</v>
      </c>
      <c r="H18" s="191"/>
      <c r="I18" s="191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</row>
    <row r="19" spans="1:131" outlineLevel="2" x14ac:dyDescent="0.35">
      <c r="E19" s="198" t="str">
        <f xml:space="preserve"> Time!E$76</f>
        <v>Financial close date flag</v>
      </c>
      <c r="F19" s="198">
        <f xml:space="preserve"> Time!F$76</f>
        <v>0</v>
      </c>
      <c r="G19" s="198" t="str">
        <f xml:space="preserve"> Time!G$76</f>
        <v>flag</v>
      </c>
      <c r="H19" s="198">
        <f xml:space="preserve"> Time!H$76</f>
        <v>1</v>
      </c>
      <c r="I19" s="198">
        <f xml:space="preserve"> Time!I$76</f>
        <v>0</v>
      </c>
      <c r="J19" s="198">
        <f xml:space="preserve"> Time!J$76</f>
        <v>0</v>
      </c>
      <c r="K19" s="198">
        <f xml:space="preserve"> Time!K$76</f>
        <v>0</v>
      </c>
      <c r="L19" s="198">
        <f xml:space="preserve"> Time!L$76</f>
        <v>1</v>
      </c>
      <c r="M19" s="198">
        <f xml:space="preserve"> Time!M$76</f>
        <v>0</v>
      </c>
      <c r="N19" s="198">
        <f xml:space="preserve"> Time!N$76</f>
        <v>0</v>
      </c>
      <c r="O19" s="198">
        <f xml:space="preserve"> Time!O$76</f>
        <v>0</v>
      </c>
      <c r="P19" s="198">
        <f xml:space="preserve"> Time!P$76</f>
        <v>0</v>
      </c>
      <c r="Q19" s="198">
        <f xml:space="preserve"> Time!Q$76</f>
        <v>0</v>
      </c>
      <c r="R19" s="198">
        <f xml:space="preserve"> Time!R$76</f>
        <v>0</v>
      </c>
      <c r="S19" s="198">
        <f xml:space="preserve"> Time!S$76</f>
        <v>0</v>
      </c>
      <c r="T19" s="198">
        <f xml:space="preserve"> Time!T$76</f>
        <v>0</v>
      </c>
      <c r="U19" s="198">
        <f xml:space="preserve"> Time!U$76</f>
        <v>0</v>
      </c>
      <c r="V19" s="198">
        <f xml:space="preserve"> Time!V$76</f>
        <v>0</v>
      </c>
      <c r="W19" s="198">
        <f xml:space="preserve"> Time!W$76</f>
        <v>0</v>
      </c>
      <c r="X19" s="198">
        <f xml:space="preserve"> Time!X$76</f>
        <v>0</v>
      </c>
      <c r="Y19" s="198">
        <f xml:space="preserve"> Time!Y$76</f>
        <v>0</v>
      </c>
      <c r="Z19" s="198">
        <f xml:space="preserve"> Time!Z$76</f>
        <v>0</v>
      </c>
      <c r="AA19" s="198">
        <f xml:space="preserve"> Time!AA$76</f>
        <v>0</v>
      </c>
      <c r="AB19" s="198">
        <f xml:space="preserve"> Time!AB$76</f>
        <v>0</v>
      </c>
      <c r="AC19" s="198">
        <f xml:space="preserve"> Time!AC$76</f>
        <v>0</v>
      </c>
      <c r="AD19" s="198">
        <f xml:space="preserve"> Time!AD$76</f>
        <v>0</v>
      </c>
      <c r="AE19" s="198">
        <f xml:space="preserve"> Time!AE$76</f>
        <v>0</v>
      </c>
      <c r="AF19" s="198">
        <f xml:space="preserve"> Time!AF$76</f>
        <v>0</v>
      </c>
      <c r="AG19" s="198">
        <f xml:space="preserve"> Time!AG$76</f>
        <v>0</v>
      </c>
      <c r="AH19" s="198">
        <f xml:space="preserve"> Time!AH$76</f>
        <v>0</v>
      </c>
      <c r="AI19" s="198">
        <f xml:space="preserve"> Time!AI$76</f>
        <v>0</v>
      </c>
      <c r="AJ19" s="198">
        <f xml:space="preserve"> Time!AJ$76</f>
        <v>0</v>
      </c>
      <c r="AK19" s="198">
        <f xml:space="preserve"> Time!AK$76</f>
        <v>0</v>
      </c>
      <c r="AL19" s="198">
        <f xml:space="preserve"> Time!AL$76</f>
        <v>0</v>
      </c>
      <c r="AM19" s="198">
        <f xml:space="preserve"> Time!AM$76</f>
        <v>0</v>
      </c>
      <c r="AN19" s="198">
        <f xml:space="preserve"> Time!AN$76</f>
        <v>0</v>
      </c>
      <c r="AO19" s="198">
        <f xml:space="preserve"> Time!AO$76</f>
        <v>0</v>
      </c>
      <c r="AP19" s="198">
        <f xml:space="preserve"> Time!AP$76</f>
        <v>0</v>
      </c>
      <c r="AQ19" s="198">
        <f xml:space="preserve"> Time!AQ$76</f>
        <v>0</v>
      </c>
      <c r="AR19" s="198">
        <f xml:space="preserve"> Time!AR$76</f>
        <v>0</v>
      </c>
      <c r="AS19" s="198">
        <f xml:space="preserve"> Time!AS$76</f>
        <v>0</v>
      </c>
      <c r="AT19" s="198">
        <f xml:space="preserve"> Time!AT$76</f>
        <v>0</v>
      </c>
      <c r="AU19" s="198">
        <f xml:space="preserve"> Time!AU$76</f>
        <v>0</v>
      </c>
      <c r="AV19" s="198">
        <f xml:space="preserve"> Time!AV$76</f>
        <v>0</v>
      </c>
      <c r="AW19" s="198">
        <f xml:space="preserve"> Time!AW$76</f>
        <v>0</v>
      </c>
      <c r="AX19" s="198">
        <f xml:space="preserve"> Time!AX$76</f>
        <v>0</v>
      </c>
      <c r="AY19" s="198">
        <f xml:space="preserve"> Time!AY$76</f>
        <v>0</v>
      </c>
      <c r="AZ19" s="198">
        <f xml:space="preserve"> Time!AZ$76</f>
        <v>0</v>
      </c>
      <c r="BA19" s="198">
        <f xml:space="preserve"> Time!BA$76</f>
        <v>0</v>
      </c>
      <c r="BB19" s="198">
        <f xml:space="preserve"> Time!BB$76</f>
        <v>0</v>
      </c>
      <c r="BC19" s="198">
        <f xml:space="preserve"> Time!BC$76</f>
        <v>0</v>
      </c>
      <c r="BD19" s="198">
        <f xml:space="preserve"> Time!BD$76</f>
        <v>0</v>
      </c>
      <c r="BE19" s="198">
        <f xml:space="preserve"> Time!BE$76</f>
        <v>0</v>
      </c>
      <c r="BF19" s="198">
        <f xml:space="preserve"> Time!BF$76</f>
        <v>0</v>
      </c>
      <c r="BG19" s="198">
        <f xml:space="preserve"> Time!BG$76</f>
        <v>0</v>
      </c>
      <c r="BH19" s="198">
        <f xml:space="preserve"> Time!BH$76</f>
        <v>0</v>
      </c>
      <c r="BI19" s="198">
        <f xml:space="preserve"> Time!BI$76</f>
        <v>0</v>
      </c>
      <c r="BJ19" s="198">
        <f xml:space="preserve"> Time!BJ$76</f>
        <v>0</v>
      </c>
      <c r="BK19" s="198">
        <f xml:space="preserve"> Time!BK$76</f>
        <v>0</v>
      </c>
      <c r="BL19" s="198">
        <f xml:space="preserve"> Time!BL$76</f>
        <v>0</v>
      </c>
      <c r="BM19" s="198">
        <f xml:space="preserve"> Time!BM$76</f>
        <v>0</v>
      </c>
      <c r="BN19" s="198">
        <f xml:space="preserve"> Time!BN$76</f>
        <v>0</v>
      </c>
      <c r="BO19" s="198">
        <f xml:space="preserve"> Time!BO$76</f>
        <v>0</v>
      </c>
      <c r="BP19" s="198">
        <f xml:space="preserve"> Time!BP$76</f>
        <v>0</v>
      </c>
      <c r="BQ19" s="198">
        <f xml:space="preserve"> Time!BQ$76</f>
        <v>0</v>
      </c>
      <c r="BR19" s="198">
        <f xml:space="preserve"> Time!BR$76</f>
        <v>0</v>
      </c>
      <c r="BS19" s="198">
        <f xml:space="preserve"> Time!BS$76</f>
        <v>0</v>
      </c>
      <c r="BT19" s="198">
        <f xml:space="preserve"> Time!BT$76</f>
        <v>0</v>
      </c>
      <c r="BU19" s="198">
        <f xml:space="preserve"> Time!BU$76</f>
        <v>0</v>
      </c>
      <c r="BV19" s="198">
        <f xml:space="preserve"> Time!BV$76</f>
        <v>0</v>
      </c>
      <c r="BW19" s="198">
        <f xml:space="preserve"> Time!BW$76</f>
        <v>0</v>
      </c>
      <c r="BX19" s="198">
        <f xml:space="preserve"> Time!BX$76</f>
        <v>0</v>
      </c>
      <c r="BY19" s="198">
        <f xml:space="preserve"> Time!BY$76</f>
        <v>0</v>
      </c>
      <c r="BZ19" s="198">
        <f xml:space="preserve"> Time!BZ$76</f>
        <v>0</v>
      </c>
      <c r="CA19" s="198">
        <f xml:space="preserve"> Time!CA$76</f>
        <v>0</v>
      </c>
      <c r="CB19" s="198">
        <f xml:space="preserve"> Time!CB$76</f>
        <v>0</v>
      </c>
      <c r="CC19" s="198">
        <f xml:space="preserve"> Time!CC$76</f>
        <v>0</v>
      </c>
      <c r="CD19" s="198">
        <f xml:space="preserve"> Time!CD$76</f>
        <v>0</v>
      </c>
      <c r="CE19" s="198">
        <f xml:space="preserve"> Time!CE$76</f>
        <v>0</v>
      </c>
      <c r="CF19" s="198">
        <f xml:space="preserve"> Time!CF$76</f>
        <v>0</v>
      </c>
      <c r="CG19" s="198">
        <f xml:space="preserve"> Time!CG$76</f>
        <v>0</v>
      </c>
      <c r="CH19" s="198">
        <f xml:space="preserve"> Time!CH$76</f>
        <v>0</v>
      </c>
      <c r="CI19" s="198">
        <f xml:space="preserve"> Time!CI$76</f>
        <v>0</v>
      </c>
      <c r="CJ19" s="198">
        <f xml:space="preserve"> Time!CJ$76</f>
        <v>0</v>
      </c>
      <c r="CK19" s="198">
        <f xml:space="preserve"> Time!CK$76</f>
        <v>0</v>
      </c>
      <c r="CL19" s="198">
        <f xml:space="preserve"> Time!CL$76</f>
        <v>0</v>
      </c>
      <c r="CM19" s="198">
        <f xml:space="preserve"> Time!CM$76</f>
        <v>0</v>
      </c>
      <c r="CN19" s="198">
        <f xml:space="preserve"> Time!CN$76</f>
        <v>0</v>
      </c>
      <c r="CO19" s="198">
        <f xml:space="preserve"> Time!CO$76</f>
        <v>0</v>
      </c>
      <c r="CP19" s="198">
        <f xml:space="preserve"> Time!CP$76</f>
        <v>0</v>
      </c>
      <c r="CQ19" s="198">
        <f xml:space="preserve"> Time!CQ$76</f>
        <v>0</v>
      </c>
      <c r="CR19" s="198">
        <f xml:space="preserve"> Time!CR$76</f>
        <v>0</v>
      </c>
      <c r="CS19" s="198">
        <f xml:space="preserve"> Time!CS$76</f>
        <v>0</v>
      </c>
      <c r="CT19" s="198">
        <f xml:space="preserve"> Time!CT$76</f>
        <v>0</v>
      </c>
      <c r="CU19" s="198">
        <f xml:space="preserve"> Time!CU$76</f>
        <v>0</v>
      </c>
      <c r="CV19" s="198">
        <f xml:space="preserve"> Time!CV$76</f>
        <v>0</v>
      </c>
      <c r="CW19" s="198">
        <f xml:space="preserve"> Time!CW$76</f>
        <v>0</v>
      </c>
      <c r="CX19" s="198">
        <f xml:space="preserve"> Time!CX$76</f>
        <v>0</v>
      </c>
      <c r="CY19" s="198">
        <f xml:space="preserve"> Time!CY$76</f>
        <v>0</v>
      </c>
      <c r="CZ19" s="198">
        <f xml:space="preserve"> Time!CZ$76</f>
        <v>0</v>
      </c>
      <c r="DA19" s="198">
        <f xml:space="preserve"> Time!DA$76</f>
        <v>0</v>
      </c>
      <c r="DB19" s="198">
        <f xml:space="preserve"> Time!DB$76</f>
        <v>0</v>
      </c>
      <c r="DC19" s="198">
        <f xml:space="preserve"> Time!DC$76</f>
        <v>0</v>
      </c>
      <c r="DD19" s="198">
        <f xml:space="preserve"> Time!DD$76</f>
        <v>0</v>
      </c>
      <c r="DE19" s="198">
        <f xml:space="preserve"> Time!DE$76</f>
        <v>0</v>
      </c>
      <c r="DF19" s="198">
        <f xml:space="preserve"> Time!DF$76</f>
        <v>0</v>
      </c>
      <c r="DG19" s="198">
        <f xml:space="preserve"> Time!DG$76</f>
        <v>0</v>
      </c>
      <c r="DH19" s="198">
        <f xml:space="preserve"> Time!DH$76</f>
        <v>0</v>
      </c>
      <c r="DI19" s="198">
        <f xml:space="preserve"> Time!DI$76</f>
        <v>0</v>
      </c>
      <c r="DJ19" s="198">
        <f xml:space="preserve"> Time!DJ$76</f>
        <v>0</v>
      </c>
      <c r="DK19" s="198">
        <f xml:space="preserve"> Time!DK$76</f>
        <v>0</v>
      </c>
      <c r="DL19" s="198">
        <f xml:space="preserve"> Time!DL$76</f>
        <v>0</v>
      </c>
      <c r="DM19" s="198">
        <f xml:space="preserve"> Time!DM$76</f>
        <v>0</v>
      </c>
      <c r="DN19" s="198">
        <f xml:space="preserve"> Time!DN$76</f>
        <v>0</v>
      </c>
      <c r="DO19" s="198">
        <f xml:space="preserve"> Time!DO$76</f>
        <v>0</v>
      </c>
      <c r="DP19" s="198">
        <f xml:space="preserve"> Time!DP$76</f>
        <v>0</v>
      </c>
      <c r="DQ19" s="198">
        <f xml:space="preserve"> Time!DQ$76</f>
        <v>0</v>
      </c>
      <c r="DR19" s="198">
        <f xml:space="preserve"> Time!DR$76</f>
        <v>0</v>
      </c>
      <c r="DS19" s="198">
        <f xml:space="preserve"> Time!DS$76</f>
        <v>0</v>
      </c>
      <c r="DT19" s="198">
        <f xml:space="preserve"> Time!DT$76</f>
        <v>0</v>
      </c>
      <c r="DU19" s="198">
        <f xml:space="preserve"> Time!DU$76</f>
        <v>0</v>
      </c>
      <c r="DV19" s="198">
        <f xml:space="preserve"> Time!DV$76</f>
        <v>0</v>
      </c>
      <c r="DW19" s="198">
        <f xml:space="preserve"> Time!DW$76</f>
        <v>0</v>
      </c>
      <c r="DX19" s="198">
        <f xml:space="preserve"> Time!DX$76</f>
        <v>0</v>
      </c>
      <c r="DY19" s="198">
        <f xml:space="preserve"> Time!DY$76</f>
        <v>0</v>
      </c>
      <c r="DZ19" s="198">
        <f xml:space="preserve"> Time!DZ$76</f>
        <v>0</v>
      </c>
      <c r="EA19" s="198">
        <f xml:space="preserve"> Time!EA$76</f>
        <v>0</v>
      </c>
    </row>
    <row r="20" spans="1:131" outlineLevel="2" x14ac:dyDescent="0.35">
      <c r="E20" s="185"/>
      <c r="F20" s="185"/>
      <c r="G20" s="185"/>
      <c r="H20" s="185"/>
      <c r="I20" s="26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</row>
    <row r="21" spans="1:131" outlineLevel="2" x14ac:dyDescent="0.35">
      <c r="E21" s="185" t="s">
        <v>223</v>
      </c>
      <c r="F21" s="185"/>
      <c r="G21" s="185" t="str">
        <f xml:space="preserve"> SMU</f>
        <v>$ 000s</v>
      </c>
      <c r="H21" s="185"/>
      <c r="I21" s="26"/>
      <c r="J21" s="185">
        <f t="shared" ref="J21:AO21" si="10">I24</f>
        <v>0</v>
      </c>
      <c r="K21" s="185">
        <f t="shared" si="10"/>
        <v>0</v>
      </c>
      <c r="L21" s="185">
        <f t="shared" si="10"/>
        <v>0</v>
      </c>
      <c r="M21" s="185">
        <f t="shared" si="10"/>
        <v>100000</v>
      </c>
      <c r="N21" s="185">
        <f t="shared" si="10"/>
        <v>100000</v>
      </c>
      <c r="O21" s="185">
        <f t="shared" si="10"/>
        <v>100000</v>
      </c>
      <c r="P21" s="185">
        <f t="shared" si="10"/>
        <v>100000</v>
      </c>
      <c r="Q21" s="185">
        <f t="shared" si="10"/>
        <v>100000</v>
      </c>
      <c r="R21" s="185">
        <f t="shared" si="10"/>
        <v>100000</v>
      </c>
      <c r="S21" s="185">
        <f t="shared" si="10"/>
        <v>100000</v>
      </c>
      <c r="T21" s="185">
        <f t="shared" si="10"/>
        <v>100000</v>
      </c>
      <c r="U21" s="185">
        <f t="shared" si="10"/>
        <v>100000</v>
      </c>
      <c r="V21" s="185">
        <f t="shared" si="10"/>
        <v>100000</v>
      </c>
      <c r="W21" s="185">
        <f t="shared" si="10"/>
        <v>100000</v>
      </c>
      <c r="X21" s="185">
        <f t="shared" si="10"/>
        <v>100000</v>
      </c>
      <c r="Y21" s="185">
        <f t="shared" si="10"/>
        <v>100000</v>
      </c>
      <c r="Z21" s="185">
        <f t="shared" si="10"/>
        <v>100000</v>
      </c>
      <c r="AA21" s="185">
        <f t="shared" si="10"/>
        <v>100000</v>
      </c>
      <c r="AB21" s="185">
        <f t="shared" si="10"/>
        <v>100000</v>
      </c>
      <c r="AC21" s="185">
        <f t="shared" si="10"/>
        <v>100000</v>
      </c>
      <c r="AD21" s="185">
        <f t="shared" si="10"/>
        <v>100000</v>
      </c>
      <c r="AE21" s="185">
        <f t="shared" si="10"/>
        <v>100000</v>
      </c>
      <c r="AF21" s="185">
        <f t="shared" si="10"/>
        <v>100000</v>
      </c>
      <c r="AG21" s="185">
        <f t="shared" si="10"/>
        <v>100000</v>
      </c>
      <c r="AH21" s="185">
        <f t="shared" si="10"/>
        <v>100000</v>
      </c>
      <c r="AI21" s="185">
        <f t="shared" si="10"/>
        <v>100000</v>
      </c>
      <c r="AJ21" s="185">
        <f t="shared" si="10"/>
        <v>100000</v>
      </c>
      <c r="AK21" s="185">
        <f t="shared" si="10"/>
        <v>100000</v>
      </c>
      <c r="AL21" s="185">
        <f t="shared" si="10"/>
        <v>100000</v>
      </c>
      <c r="AM21" s="185">
        <f t="shared" si="10"/>
        <v>100000</v>
      </c>
      <c r="AN21" s="185">
        <f t="shared" si="10"/>
        <v>100000</v>
      </c>
      <c r="AO21" s="185">
        <f t="shared" si="10"/>
        <v>100000</v>
      </c>
      <c r="AP21" s="185">
        <f t="shared" ref="AP21:BU21" si="11">AO24</f>
        <v>100000</v>
      </c>
      <c r="AQ21" s="185">
        <f t="shared" si="11"/>
        <v>100000</v>
      </c>
      <c r="AR21" s="185">
        <f t="shared" si="11"/>
        <v>100000</v>
      </c>
      <c r="AS21" s="185">
        <f t="shared" si="11"/>
        <v>100000</v>
      </c>
      <c r="AT21" s="185">
        <f t="shared" si="11"/>
        <v>100000</v>
      </c>
      <c r="AU21" s="185">
        <f t="shared" si="11"/>
        <v>100000</v>
      </c>
      <c r="AV21" s="185">
        <f t="shared" si="11"/>
        <v>100000</v>
      </c>
      <c r="AW21" s="185">
        <f t="shared" si="11"/>
        <v>100000</v>
      </c>
      <c r="AX21" s="185">
        <f t="shared" si="11"/>
        <v>100000</v>
      </c>
      <c r="AY21" s="185">
        <f t="shared" si="11"/>
        <v>100000</v>
      </c>
      <c r="AZ21" s="185">
        <f t="shared" si="11"/>
        <v>100000</v>
      </c>
      <c r="BA21" s="185">
        <f t="shared" si="11"/>
        <v>100000</v>
      </c>
      <c r="BB21" s="185">
        <f t="shared" si="11"/>
        <v>100000</v>
      </c>
      <c r="BC21" s="185">
        <f t="shared" si="11"/>
        <v>100000</v>
      </c>
      <c r="BD21" s="185">
        <f t="shared" si="11"/>
        <v>100000</v>
      </c>
      <c r="BE21" s="185">
        <f t="shared" si="11"/>
        <v>100000</v>
      </c>
      <c r="BF21" s="185">
        <f t="shared" si="11"/>
        <v>100000</v>
      </c>
      <c r="BG21" s="185">
        <f t="shared" si="11"/>
        <v>100000</v>
      </c>
      <c r="BH21" s="185">
        <f t="shared" si="11"/>
        <v>100000</v>
      </c>
      <c r="BI21" s="185">
        <f t="shared" si="11"/>
        <v>100000</v>
      </c>
      <c r="BJ21" s="185">
        <f t="shared" si="11"/>
        <v>100000</v>
      </c>
      <c r="BK21" s="185">
        <f t="shared" si="11"/>
        <v>100000</v>
      </c>
      <c r="BL21" s="185">
        <f t="shared" si="11"/>
        <v>100000</v>
      </c>
      <c r="BM21" s="185">
        <f t="shared" si="11"/>
        <v>100000</v>
      </c>
      <c r="BN21" s="185">
        <f t="shared" si="11"/>
        <v>100000</v>
      </c>
      <c r="BO21" s="185">
        <f t="shared" si="11"/>
        <v>100000</v>
      </c>
      <c r="BP21" s="185">
        <f t="shared" si="11"/>
        <v>100000</v>
      </c>
      <c r="BQ21" s="185">
        <f t="shared" si="11"/>
        <v>100000</v>
      </c>
      <c r="BR21" s="185">
        <f t="shared" si="11"/>
        <v>100000</v>
      </c>
      <c r="BS21" s="185">
        <f t="shared" si="11"/>
        <v>100000</v>
      </c>
      <c r="BT21" s="185">
        <f t="shared" si="11"/>
        <v>100000</v>
      </c>
      <c r="BU21" s="185">
        <f t="shared" si="11"/>
        <v>100000</v>
      </c>
      <c r="BV21" s="185">
        <f t="shared" ref="BV21:DA21" si="12">BU24</f>
        <v>100000</v>
      </c>
      <c r="BW21" s="185">
        <f t="shared" si="12"/>
        <v>100000</v>
      </c>
      <c r="BX21" s="185">
        <f t="shared" si="12"/>
        <v>100000</v>
      </c>
      <c r="BY21" s="185">
        <f t="shared" si="12"/>
        <v>100000</v>
      </c>
      <c r="BZ21" s="185">
        <f t="shared" si="12"/>
        <v>100000</v>
      </c>
      <c r="CA21" s="185">
        <f t="shared" si="12"/>
        <v>100000</v>
      </c>
      <c r="CB21" s="185">
        <f t="shared" si="12"/>
        <v>100000</v>
      </c>
      <c r="CC21" s="185">
        <f t="shared" si="12"/>
        <v>100000</v>
      </c>
      <c r="CD21" s="185">
        <f t="shared" si="12"/>
        <v>100000</v>
      </c>
      <c r="CE21" s="185">
        <f t="shared" si="12"/>
        <v>100000</v>
      </c>
      <c r="CF21" s="185">
        <f t="shared" si="12"/>
        <v>100000</v>
      </c>
      <c r="CG21" s="185">
        <f t="shared" si="12"/>
        <v>100000</v>
      </c>
      <c r="CH21" s="185">
        <f t="shared" si="12"/>
        <v>100000</v>
      </c>
      <c r="CI21" s="185">
        <f t="shared" si="12"/>
        <v>100000</v>
      </c>
      <c r="CJ21" s="185">
        <f t="shared" si="12"/>
        <v>100000</v>
      </c>
      <c r="CK21" s="185">
        <f t="shared" si="12"/>
        <v>100000</v>
      </c>
      <c r="CL21" s="185">
        <f t="shared" si="12"/>
        <v>100000</v>
      </c>
      <c r="CM21" s="185">
        <f t="shared" si="12"/>
        <v>100000</v>
      </c>
      <c r="CN21" s="185">
        <f t="shared" si="12"/>
        <v>100000</v>
      </c>
      <c r="CO21" s="185">
        <f t="shared" si="12"/>
        <v>100000</v>
      </c>
      <c r="CP21" s="185">
        <f t="shared" si="12"/>
        <v>100000</v>
      </c>
      <c r="CQ21" s="185">
        <f t="shared" si="12"/>
        <v>100000</v>
      </c>
      <c r="CR21" s="185">
        <f t="shared" si="12"/>
        <v>100000</v>
      </c>
      <c r="CS21" s="185">
        <f t="shared" si="12"/>
        <v>100000</v>
      </c>
      <c r="CT21" s="185">
        <f t="shared" si="12"/>
        <v>100000</v>
      </c>
      <c r="CU21" s="185">
        <f t="shared" si="12"/>
        <v>100000</v>
      </c>
      <c r="CV21" s="185">
        <f t="shared" si="12"/>
        <v>100000</v>
      </c>
      <c r="CW21" s="185">
        <f t="shared" si="12"/>
        <v>100000</v>
      </c>
      <c r="CX21" s="185">
        <f t="shared" si="12"/>
        <v>100000</v>
      </c>
      <c r="CY21" s="185">
        <f t="shared" si="12"/>
        <v>100000</v>
      </c>
      <c r="CZ21" s="185">
        <f t="shared" si="12"/>
        <v>100000</v>
      </c>
      <c r="DA21" s="185">
        <f t="shared" si="12"/>
        <v>100000</v>
      </c>
      <c r="DB21" s="185">
        <f t="shared" ref="DB21:EA21" si="13">DA24</f>
        <v>100000</v>
      </c>
      <c r="DC21" s="185">
        <f t="shared" si="13"/>
        <v>100000</v>
      </c>
      <c r="DD21" s="185">
        <f t="shared" si="13"/>
        <v>100000</v>
      </c>
      <c r="DE21" s="185">
        <f t="shared" si="13"/>
        <v>100000</v>
      </c>
      <c r="DF21" s="185">
        <f t="shared" si="13"/>
        <v>100000</v>
      </c>
      <c r="DG21" s="185">
        <f t="shared" si="13"/>
        <v>100000</v>
      </c>
      <c r="DH21" s="185">
        <f t="shared" si="13"/>
        <v>100000</v>
      </c>
      <c r="DI21" s="185">
        <f t="shared" si="13"/>
        <v>0</v>
      </c>
      <c r="DJ21" s="185">
        <f t="shared" si="13"/>
        <v>0</v>
      </c>
      <c r="DK21" s="185">
        <f t="shared" si="13"/>
        <v>0</v>
      </c>
      <c r="DL21" s="185">
        <f t="shared" si="13"/>
        <v>0</v>
      </c>
      <c r="DM21" s="185">
        <f t="shared" si="13"/>
        <v>0</v>
      </c>
      <c r="DN21" s="185">
        <f t="shared" si="13"/>
        <v>0</v>
      </c>
      <c r="DO21" s="185">
        <f t="shared" si="13"/>
        <v>0</v>
      </c>
      <c r="DP21" s="185">
        <f t="shared" si="13"/>
        <v>0</v>
      </c>
      <c r="DQ21" s="185">
        <f t="shared" si="13"/>
        <v>0</v>
      </c>
      <c r="DR21" s="185">
        <f t="shared" si="13"/>
        <v>0</v>
      </c>
      <c r="DS21" s="185">
        <f t="shared" si="13"/>
        <v>0</v>
      </c>
      <c r="DT21" s="185">
        <f t="shared" si="13"/>
        <v>0</v>
      </c>
      <c r="DU21" s="185">
        <f t="shared" si="13"/>
        <v>0</v>
      </c>
      <c r="DV21" s="185">
        <f t="shared" si="13"/>
        <v>0</v>
      </c>
      <c r="DW21" s="185">
        <f t="shared" si="13"/>
        <v>0</v>
      </c>
      <c r="DX21" s="185">
        <f t="shared" si="13"/>
        <v>0</v>
      </c>
      <c r="DY21" s="185">
        <f t="shared" si="13"/>
        <v>0</v>
      </c>
      <c r="DZ21" s="185">
        <f t="shared" si="13"/>
        <v>0</v>
      </c>
      <c r="EA21" s="185">
        <f t="shared" si="13"/>
        <v>0</v>
      </c>
    </row>
    <row r="22" spans="1:131" outlineLevel="2" x14ac:dyDescent="0.35">
      <c r="A22" s="480"/>
      <c r="B22" s="480"/>
      <c r="C22" s="481"/>
      <c r="D22" s="482"/>
      <c r="E22" s="186" t="s">
        <v>226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</row>
    <row r="23" spans="1:131" s="122" customFormat="1" outlineLevel="2" x14ac:dyDescent="0.35">
      <c r="A23" s="8"/>
      <c r="B23" s="8"/>
      <c r="C23" s="13"/>
      <c r="D23" s="34"/>
      <c r="E23" s="552" t="str">
        <f t="shared" ref="E23:AJ23" si="14" xml:space="preserve"> E$13</f>
        <v>Share capital redemption POS</v>
      </c>
      <c r="F23" s="552">
        <f t="shared" si="14"/>
        <v>0</v>
      </c>
      <c r="G23" s="552" t="str">
        <f t="shared" si="14"/>
        <v>$ 000s</v>
      </c>
      <c r="H23" s="552">
        <f t="shared" si="14"/>
        <v>100000</v>
      </c>
      <c r="I23" s="552">
        <f t="shared" si="14"/>
        <v>0</v>
      </c>
      <c r="J23" s="552">
        <f t="shared" si="14"/>
        <v>0</v>
      </c>
      <c r="K23" s="552">
        <f t="shared" si="14"/>
        <v>0</v>
      </c>
      <c r="L23" s="552">
        <f t="shared" si="14"/>
        <v>0</v>
      </c>
      <c r="M23" s="552">
        <f t="shared" si="14"/>
        <v>0</v>
      </c>
      <c r="N23" s="552">
        <f t="shared" si="14"/>
        <v>0</v>
      </c>
      <c r="O23" s="552">
        <f t="shared" si="14"/>
        <v>0</v>
      </c>
      <c r="P23" s="552">
        <f t="shared" si="14"/>
        <v>0</v>
      </c>
      <c r="Q23" s="552">
        <f t="shared" si="14"/>
        <v>0</v>
      </c>
      <c r="R23" s="552">
        <f t="shared" si="14"/>
        <v>0</v>
      </c>
      <c r="S23" s="552">
        <f t="shared" si="14"/>
        <v>0</v>
      </c>
      <c r="T23" s="552">
        <f t="shared" si="14"/>
        <v>0</v>
      </c>
      <c r="U23" s="552">
        <f t="shared" si="14"/>
        <v>0</v>
      </c>
      <c r="V23" s="552">
        <f t="shared" si="14"/>
        <v>0</v>
      </c>
      <c r="W23" s="552">
        <f t="shared" si="14"/>
        <v>0</v>
      </c>
      <c r="X23" s="552">
        <f t="shared" si="14"/>
        <v>0</v>
      </c>
      <c r="Y23" s="552">
        <f t="shared" si="14"/>
        <v>0</v>
      </c>
      <c r="Z23" s="552">
        <f t="shared" si="14"/>
        <v>0</v>
      </c>
      <c r="AA23" s="552">
        <f t="shared" si="14"/>
        <v>0</v>
      </c>
      <c r="AB23" s="552">
        <f t="shared" si="14"/>
        <v>0</v>
      </c>
      <c r="AC23" s="552">
        <f t="shared" si="14"/>
        <v>0</v>
      </c>
      <c r="AD23" s="552">
        <f t="shared" si="14"/>
        <v>0</v>
      </c>
      <c r="AE23" s="552">
        <f t="shared" si="14"/>
        <v>0</v>
      </c>
      <c r="AF23" s="552">
        <f t="shared" si="14"/>
        <v>0</v>
      </c>
      <c r="AG23" s="552">
        <f t="shared" si="14"/>
        <v>0</v>
      </c>
      <c r="AH23" s="552">
        <f t="shared" si="14"/>
        <v>0</v>
      </c>
      <c r="AI23" s="552">
        <f t="shared" si="14"/>
        <v>0</v>
      </c>
      <c r="AJ23" s="552">
        <f t="shared" si="14"/>
        <v>0</v>
      </c>
      <c r="AK23" s="552">
        <f t="shared" ref="AK23:BP23" si="15" xml:space="preserve"> AK$13</f>
        <v>0</v>
      </c>
      <c r="AL23" s="552">
        <f t="shared" si="15"/>
        <v>0</v>
      </c>
      <c r="AM23" s="552">
        <f t="shared" si="15"/>
        <v>0</v>
      </c>
      <c r="AN23" s="552">
        <f t="shared" si="15"/>
        <v>0</v>
      </c>
      <c r="AO23" s="552">
        <f t="shared" si="15"/>
        <v>0</v>
      </c>
      <c r="AP23" s="552">
        <f t="shared" si="15"/>
        <v>0</v>
      </c>
      <c r="AQ23" s="552">
        <f t="shared" si="15"/>
        <v>0</v>
      </c>
      <c r="AR23" s="552">
        <f t="shared" si="15"/>
        <v>0</v>
      </c>
      <c r="AS23" s="552">
        <f t="shared" si="15"/>
        <v>0</v>
      </c>
      <c r="AT23" s="552">
        <f t="shared" si="15"/>
        <v>0</v>
      </c>
      <c r="AU23" s="552">
        <f t="shared" si="15"/>
        <v>0</v>
      </c>
      <c r="AV23" s="552">
        <f t="shared" si="15"/>
        <v>0</v>
      </c>
      <c r="AW23" s="552">
        <f t="shared" si="15"/>
        <v>0</v>
      </c>
      <c r="AX23" s="552">
        <f t="shared" si="15"/>
        <v>0</v>
      </c>
      <c r="AY23" s="552">
        <f t="shared" si="15"/>
        <v>0</v>
      </c>
      <c r="AZ23" s="552">
        <f t="shared" si="15"/>
        <v>0</v>
      </c>
      <c r="BA23" s="552">
        <f t="shared" si="15"/>
        <v>0</v>
      </c>
      <c r="BB23" s="552">
        <f t="shared" si="15"/>
        <v>0</v>
      </c>
      <c r="BC23" s="552">
        <f t="shared" si="15"/>
        <v>0</v>
      </c>
      <c r="BD23" s="552">
        <f t="shared" si="15"/>
        <v>0</v>
      </c>
      <c r="BE23" s="552">
        <f t="shared" si="15"/>
        <v>0</v>
      </c>
      <c r="BF23" s="552">
        <f t="shared" si="15"/>
        <v>0</v>
      </c>
      <c r="BG23" s="552">
        <f t="shared" si="15"/>
        <v>0</v>
      </c>
      <c r="BH23" s="552">
        <f t="shared" si="15"/>
        <v>0</v>
      </c>
      <c r="BI23" s="552">
        <f t="shared" si="15"/>
        <v>0</v>
      </c>
      <c r="BJ23" s="552">
        <f t="shared" si="15"/>
        <v>0</v>
      </c>
      <c r="BK23" s="552">
        <f t="shared" si="15"/>
        <v>0</v>
      </c>
      <c r="BL23" s="552">
        <f t="shared" si="15"/>
        <v>0</v>
      </c>
      <c r="BM23" s="552">
        <f t="shared" si="15"/>
        <v>0</v>
      </c>
      <c r="BN23" s="552">
        <f t="shared" si="15"/>
        <v>0</v>
      </c>
      <c r="BO23" s="552">
        <f t="shared" si="15"/>
        <v>0</v>
      </c>
      <c r="BP23" s="552">
        <f t="shared" si="15"/>
        <v>0</v>
      </c>
      <c r="BQ23" s="552">
        <f t="shared" ref="BQ23:CV23" si="16" xml:space="preserve"> BQ$13</f>
        <v>0</v>
      </c>
      <c r="BR23" s="552">
        <f t="shared" si="16"/>
        <v>0</v>
      </c>
      <c r="BS23" s="552">
        <f t="shared" si="16"/>
        <v>0</v>
      </c>
      <c r="BT23" s="552">
        <f t="shared" si="16"/>
        <v>0</v>
      </c>
      <c r="BU23" s="552">
        <f t="shared" si="16"/>
        <v>0</v>
      </c>
      <c r="BV23" s="552">
        <f t="shared" si="16"/>
        <v>0</v>
      </c>
      <c r="BW23" s="552">
        <f t="shared" si="16"/>
        <v>0</v>
      </c>
      <c r="BX23" s="552">
        <f t="shared" si="16"/>
        <v>0</v>
      </c>
      <c r="BY23" s="552">
        <f t="shared" si="16"/>
        <v>0</v>
      </c>
      <c r="BZ23" s="552">
        <f t="shared" si="16"/>
        <v>0</v>
      </c>
      <c r="CA23" s="552">
        <f t="shared" si="16"/>
        <v>0</v>
      </c>
      <c r="CB23" s="552">
        <f t="shared" si="16"/>
        <v>0</v>
      </c>
      <c r="CC23" s="552">
        <f t="shared" si="16"/>
        <v>0</v>
      </c>
      <c r="CD23" s="552">
        <f t="shared" si="16"/>
        <v>0</v>
      </c>
      <c r="CE23" s="552">
        <f t="shared" si="16"/>
        <v>0</v>
      </c>
      <c r="CF23" s="552">
        <f t="shared" si="16"/>
        <v>0</v>
      </c>
      <c r="CG23" s="552">
        <f t="shared" si="16"/>
        <v>0</v>
      </c>
      <c r="CH23" s="552">
        <f t="shared" si="16"/>
        <v>0</v>
      </c>
      <c r="CI23" s="552">
        <f t="shared" si="16"/>
        <v>0</v>
      </c>
      <c r="CJ23" s="552">
        <f t="shared" si="16"/>
        <v>0</v>
      </c>
      <c r="CK23" s="552">
        <f t="shared" si="16"/>
        <v>0</v>
      </c>
      <c r="CL23" s="552">
        <f t="shared" si="16"/>
        <v>0</v>
      </c>
      <c r="CM23" s="552">
        <f t="shared" si="16"/>
        <v>0</v>
      </c>
      <c r="CN23" s="552">
        <f t="shared" si="16"/>
        <v>0</v>
      </c>
      <c r="CO23" s="552">
        <f t="shared" si="16"/>
        <v>0</v>
      </c>
      <c r="CP23" s="552">
        <f t="shared" si="16"/>
        <v>0</v>
      </c>
      <c r="CQ23" s="552">
        <f t="shared" si="16"/>
        <v>0</v>
      </c>
      <c r="CR23" s="552">
        <f t="shared" si="16"/>
        <v>0</v>
      </c>
      <c r="CS23" s="552">
        <f t="shared" si="16"/>
        <v>0</v>
      </c>
      <c r="CT23" s="552">
        <f t="shared" si="16"/>
        <v>0</v>
      </c>
      <c r="CU23" s="552">
        <f t="shared" si="16"/>
        <v>0</v>
      </c>
      <c r="CV23" s="552">
        <f t="shared" si="16"/>
        <v>0</v>
      </c>
      <c r="CW23" s="552">
        <f t="shared" ref="CW23:EA23" si="17" xml:space="preserve"> CW$13</f>
        <v>0</v>
      </c>
      <c r="CX23" s="552">
        <f t="shared" si="17"/>
        <v>0</v>
      </c>
      <c r="CY23" s="552">
        <f t="shared" si="17"/>
        <v>0</v>
      </c>
      <c r="CZ23" s="552">
        <f t="shared" si="17"/>
        <v>0</v>
      </c>
      <c r="DA23" s="552">
        <f t="shared" si="17"/>
        <v>0</v>
      </c>
      <c r="DB23" s="552">
        <f t="shared" si="17"/>
        <v>0</v>
      </c>
      <c r="DC23" s="552">
        <f t="shared" si="17"/>
        <v>0</v>
      </c>
      <c r="DD23" s="552">
        <f t="shared" si="17"/>
        <v>0</v>
      </c>
      <c r="DE23" s="552">
        <f t="shared" si="17"/>
        <v>0</v>
      </c>
      <c r="DF23" s="552">
        <f t="shared" si="17"/>
        <v>0</v>
      </c>
      <c r="DG23" s="552">
        <f t="shared" si="17"/>
        <v>0</v>
      </c>
      <c r="DH23" s="552">
        <f t="shared" si="17"/>
        <v>100000</v>
      </c>
      <c r="DI23" s="552">
        <f t="shared" si="17"/>
        <v>0</v>
      </c>
      <c r="DJ23" s="552">
        <f t="shared" si="17"/>
        <v>0</v>
      </c>
      <c r="DK23" s="552">
        <f t="shared" si="17"/>
        <v>0</v>
      </c>
      <c r="DL23" s="552">
        <f t="shared" si="17"/>
        <v>0</v>
      </c>
      <c r="DM23" s="552">
        <f t="shared" si="17"/>
        <v>0</v>
      </c>
      <c r="DN23" s="552">
        <f t="shared" si="17"/>
        <v>0</v>
      </c>
      <c r="DO23" s="552">
        <f t="shared" si="17"/>
        <v>0</v>
      </c>
      <c r="DP23" s="552">
        <f t="shared" si="17"/>
        <v>0</v>
      </c>
      <c r="DQ23" s="552">
        <f t="shared" si="17"/>
        <v>0</v>
      </c>
      <c r="DR23" s="552">
        <f t="shared" si="17"/>
        <v>0</v>
      </c>
      <c r="DS23" s="552">
        <f t="shared" si="17"/>
        <v>0</v>
      </c>
      <c r="DT23" s="552">
        <f t="shared" si="17"/>
        <v>0</v>
      </c>
      <c r="DU23" s="552">
        <f t="shared" si="17"/>
        <v>0</v>
      </c>
      <c r="DV23" s="552">
        <f t="shared" si="17"/>
        <v>0</v>
      </c>
      <c r="DW23" s="552">
        <f t="shared" si="17"/>
        <v>0</v>
      </c>
      <c r="DX23" s="552">
        <f t="shared" si="17"/>
        <v>0</v>
      </c>
      <c r="DY23" s="552">
        <f t="shared" si="17"/>
        <v>0</v>
      </c>
      <c r="DZ23" s="552">
        <f t="shared" si="17"/>
        <v>0</v>
      </c>
      <c r="EA23" s="552">
        <f t="shared" si="17"/>
        <v>0</v>
      </c>
    </row>
    <row r="24" spans="1:131" s="558" customFormat="1" outlineLevel="2" x14ac:dyDescent="0.35">
      <c r="A24" s="485"/>
      <c r="B24" s="485"/>
      <c r="C24" s="486"/>
      <c r="D24" s="487"/>
      <c r="E24" s="488" t="s">
        <v>224</v>
      </c>
      <c r="F24" s="488"/>
      <c r="G24" s="488" t="str">
        <f xml:space="preserve"> SMU</f>
        <v>$ 000s</v>
      </c>
      <c r="H24" s="488"/>
      <c r="I24" s="489"/>
      <c r="J24" s="488">
        <f t="shared" ref="J24:AO24" si="18" xml:space="preserve"> IF( J19 = 1, $F18, J21 + J22 - J23)</f>
        <v>0</v>
      </c>
      <c r="K24" s="488">
        <f t="shared" si="18"/>
        <v>0</v>
      </c>
      <c r="L24" s="488">
        <f t="shared" si="18"/>
        <v>100000</v>
      </c>
      <c r="M24" s="488">
        <f t="shared" si="18"/>
        <v>100000</v>
      </c>
      <c r="N24" s="488">
        <f t="shared" si="18"/>
        <v>100000</v>
      </c>
      <c r="O24" s="488">
        <f t="shared" si="18"/>
        <v>100000</v>
      </c>
      <c r="P24" s="488">
        <f t="shared" si="18"/>
        <v>100000</v>
      </c>
      <c r="Q24" s="488">
        <f t="shared" si="18"/>
        <v>100000</v>
      </c>
      <c r="R24" s="488">
        <f t="shared" si="18"/>
        <v>100000</v>
      </c>
      <c r="S24" s="488">
        <f t="shared" si="18"/>
        <v>100000</v>
      </c>
      <c r="T24" s="488">
        <f t="shared" si="18"/>
        <v>100000</v>
      </c>
      <c r="U24" s="488">
        <f t="shared" si="18"/>
        <v>100000</v>
      </c>
      <c r="V24" s="488">
        <f t="shared" si="18"/>
        <v>100000</v>
      </c>
      <c r="W24" s="488">
        <f t="shared" si="18"/>
        <v>100000</v>
      </c>
      <c r="X24" s="488">
        <f t="shared" si="18"/>
        <v>100000</v>
      </c>
      <c r="Y24" s="488">
        <f t="shared" si="18"/>
        <v>100000</v>
      </c>
      <c r="Z24" s="488">
        <f t="shared" si="18"/>
        <v>100000</v>
      </c>
      <c r="AA24" s="488">
        <f t="shared" si="18"/>
        <v>100000</v>
      </c>
      <c r="AB24" s="488">
        <f t="shared" si="18"/>
        <v>100000</v>
      </c>
      <c r="AC24" s="488">
        <f t="shared" si="18"/>
        <v>100000</v>
      </c>
      <c r="AD24" s="488">
        <f t="shared" si="18"/>
        <v>100000</v>
      </c>
      <c r="AE24" s="488">
        <f t="shared" si="18"/>
        <v>100000</v>
      </c>
      <c r="AF24" s="488">
        <f t="shared" si="18"/>
        <v>100000</v>
      </c>
      <c r="AG24" s="488">
        <f t="shared" si="18"/>
        <v>100000</v>
      </c>
      <c r="AH24" s="488">
        <f t="shared" si="18"/>
        <v>100000</v>
      </c>
      <c r="AI24" s="488">
        <f t="shared" si="18"/>
        <v>100000</v>
      </c>
      <c r="AJ24" s="488">
        <f t="shared" si="18"/>
        <v>100000</v>
      </c>
      <c r="AK24" s="488">
        <f t="shared" si="18"/>
        <v>100000</v>
      </c>
      <c r="AL24" s="488">
        <f t="shared" si="18"/>
        <v>100000</v>
      </c>
      <c r="AM24" s="488">
        <f t="shared" si="18"/>
        <v>100000</v>
      </c>
      <c r="AN24" s="488">
        <f t="shared" si="18"/>
        <v>100000</v>
      </c>
      <c r="AO24" s="488">
        <f t="shared" si="18"/>
        <v>100000</v>
      </c>
      <c r="AP24" s="488">
        <f t="shared" ref="AP24:BU24" si="19" xml:space="preserve"> IF( AP19 = 1, $F18, AP21 + AP22 - AP23)</f>
        <v>100000</v>
      </c>
      <c r="AQ24" s="488">
        <f t="shared" si="19"/>
        <v>100000</v>
      </c>
      <c r="AR24" s="488">
        <f t="shared" si="19"/>
        <v>100000</v>
      </c>
      <c r="AS24" s="488">
        <f t="shared" si="19"/>
        <v>100000</v>
      </c>
      <c r="AT24" s="488">
        <f t="shared" si="19"/>
        <v>100000</v>
      </c>
      <c r="AU24" s="488">
        <f t="shared" si="19"/>
        <v>100000</v>
      </c>
      <c r="AV24" s="488">
        <f t="shared" si="19"/>
        <v>100000</v>
      </c>
      <c r="AW24" s="488">
        <f t="shared" si="19"/>
        <v>100000</v>
      </c>
      <c r="AX24" s="488">
        <f t="shared" si="19"/>
        <v>100000</v>
      </c>
      <c r="AY24" s="488">
        <f t="shared" si="19"/>
        <v>100000</v>
      </c>
      <c r="AZ24" s="488">
        <f t="shared" si="19"/>
        <v>100000</v>
      </c>
      <c r="BA24" s="488">
        <f t="shared" si="19"/>
        <v>100000</v>
      </c>
      <c r="BB24" s="488">
        <f t="shared" si="19"/>
        <v>100000</v>
      </c>
      <c r="BC24" s="488">
        <f t="shared" si="19"/>
        <v>100000</v>
      </c>
      <c r="BD24" s="488">
        <f t="shared" si="19"/>
        <v>100000</v>
      </c>
      <c r="BE24" s="488">
        <f t="shared" si="19"/>
        <v>100000</v>
      </c>
      <c r="BF24" s="488">
        <f t="shared" si="19"/>
        <v>100000</v>
      </c>
      <c r="BG24" s="488">
        <f t="shared" si="19"/>
        <v>100000</v>
      </c>
      <c r="BH24" s="488">
        <f t="shared" si="19"/>
        <v>100000</v>
      </c>
      <c r="BI24" s="488">
        <f t="shared" si="19"/>
        <v>100000</v>
      </c>
      <c r="BJ24" s="488">
        <f t="shared" si="19"/>
        <v>100000</v>
      </c>
      <c r="BK24" s="488">
        <f t="shared" si="19"/>
        <v>100000</v>
      </c>
      <c r="BL24" s="488">
        <f t="shared" si="19"/>
        <v>100000</v>
      </c>
      <c r="BM24" s="488">
        <f t="shared" si="19"/>
        <v>100000</v>
      </c>
      <c r="BN24" s="488">
        <f t="shared" si="19"/>
        <v>100000</v>
      </c>
      <c r="BO24" s="488">
        <f t="shared" si="19"/>
        <v>100000</v>
      </c>
      <c r="BP24" s="488">
        <f t="shared" si="19"/>
        <v>100000</v>
      </c>
      <c r="BQ24" s="488">
        <f t="shared" si="19"/>
        <v>100000</v>
      </c>
      <c r="BR24" s="488">
        <f t="shared" si="19"/>
        <v>100000</v>
      </c>
      <c r="BS24" s="488">
        <f t="shared" si="19"/>
        <v>100000</v>
      </c>
      <c r="BT24" s="488">
        <f t="shared" si="19"/>
        <v>100000</v>
      </c>
      <c r="BU24" s="488">
        <f t="shared" si="19"/>
        <v>100000</v>
      </c>
      <c r="BV24" s="488">
        <f t="shared" ref="BV24:DA24" si="20" xml:space="preserve"> IF( BV19 = 1, $F18, BV21 + BV22 - BV23)</f>
        <v>100000</v>
      </c>
      <c r="BW24" s="488">
        <f t="shared" si="20"/>
        <v>100000</v>
      </c>
      <c r="BX24" s="488">
        <f t="shared" si="20"/>
        <v>100000</v>
      </c>
      <c r="BY24" s="488">
        <f t="shared" si="20"/>
        <v>100000</v>
      </c>
      <c r="BZ24" s="488">
        <f t="shared" si="20"/>
        <v>100000</v>
      </c>
      <c r="CA24" s="488">
        <f t="shared" si="20"/>
        <v>100000</v>
      </c>
      <c r="CB24" s="488">
        <f t="shared" si="20"/>
        <v>100000</v>
      </c>
      <c r="CC24" s="488">
        <f t="shared" si="20"/>
        <v>100000</v>
      </c>
      <c r="CD24" s="488">
        <f t="shared" si="20"/>
        <v>100000</v>
      </c>
      <c r="CE24" s="488">
        <f t="shared" si="20"/>
        <v>100000</v>
      </c>
      <c r="CF24" s="488">
        <f t="shared" si="20"/>
        <v>100000</v>
      </c>
      <c r="CG24" s="488">
        <f t="shared" si="20"/>
        <v>100000</v>
      </c>
      <c r="CH24" s="488">
        <f t="shared" si="20"/>
        <v>100000</v>
      </c>
      <c r="CI24" s="488">
        <f t="shared" si="20"/>
        <v>100000</v>
      </c>
      <c r="CJ24" s="488">
        <f t="shared" si="20"/>
        <v>100000</v>
      </c>
      <c r="CK24" s="488">
        <f t="shared" si="20"/>
        <v>100000</v>
      </c>
      <c r="CL24" s="488">
        <f t="shared" si="20"/>
        <v>100000</v>
      </c>
      <c r="CM24" s="488">
        <f t="shared" si="20"/>
        <v>100000</v>
      </c>
      <c r="CN24" s="488">
        <f t="shared" si="20"/>
        <v>100000</v>
      </c>
      <c r="CO24" s="488">
        <f t="shared" si="20"/>
        <v>100000</v>
      </c>
      <c r="CP24" s="488">
        <f t="shared" si="20"/>
        <v>100000</v>
      </c>
      <c r="CQ24" s="488">
        <f t="shared" si="20"/>
        <v>100000</v>
      </c>
      <c r="CR24" s="488">
        <f t="shared" si="20"/>
        <v>100000</v>
      </c>
      <c r="CS24" s="488">
        <f t="shared" si="20"/>
        <v>100000</v>
      </c>
      <c r="CT24" s="488">
        <f t="shared" si="20"/>
        <v>100000</v>
      </c>
      <c r="CU24" s="488">
        <f t="shared" si="20"/>
        <v>100000</v>
      </c>
      <c r="CV24" s="488">
        <f t="shared" si="20"/>
        <v>100000</v>
      </c>
      <c r="CW24" s="488">
        <f t="shared" si="20"/>
        <v>100000</v>
      </c>
      <c r="CX24" s="488">
        <f t="shared" si="20"/>
        <v>100000</v>
      </c>
      <c r="CY24" s="488">
        <f t="shared" si="20"/>
        <v>100000</v>
      </c>
      <c r="CZ24" s="488">
        <f t="shared" si="20"/>
        <v>100000</v>
      </c>
      <c r="DA24" s="488">
        <f t="shared" si="20"/>
        <v>100000</v>
      </c>
      <c r="DB24" s="488">
        <f t="shared" ref="DB24:EA24" si="21" xml:space="preserve"> IF( DB19 = 1, $F18, DB21 + DB22 - DB23)</f>
        <v>100000</v>
      </c>
      <c r="DC24" s="488">
        <f t="shared" si="21"/>
        <v>100000</v>
      </c>
      <c r="DD24" s="488">
        <f t="shared" si="21"/>
        <v>100000</v>
      </c>
      <c r="DE24" s="488">
        <f t="shared" si="21"/>
        <v>100000</v>
      </c>
      <c r="DF24" s="488">
        <f t="shared" si="21"/>
        <v>100000</v>
      </c>
      <c r="DG24" s="488">
        <f t="shared" si="21"/>
        <v>100000</v>
      </c>
      <c r="DH24" s="488">
        <f t="shared" si="21"/>
        <v>0</v>
      </c>
      <c r="DI24" s="488">
        <f t="shared" si="21"/>
        <v>0</v>
      </c>
      <c r="DJ24" s="488">
        <f t="shared" si="21"/>
        <v>0</v>
      </c>
      <c r="DK24" s="488">
        <f t="shared" si="21"/>
        <v>0</v>
      </c>
      <c r="DL24" s="488">
        <f t="shared" si="21"/>
        <v>0</v>
      </c>
      <c r="DM24" s="488">
        <f t="shared" si="21"/>
        <v>0</v>
      </c>
      <c r="DN24" s="488">
        <f t="shared" si="21"/>
        <v>0</v>
      </c>
      <c r="DO24" s="488">
        <f t="shared" si="21"/>
        <v>0</v>
      </c>
      <c r="DP24" s="488">
        <f t="shared" si="21"/>
        <v>0</v>
      </c>
      <c r="DQ24" s="488">
        <f t="shared" si="21"/>
        <v>0</v>
      </c>
      <c r="DR24" s="488">
        <f t="shared" si="21"/>
        <v>0</v>
      </c>
      <c r="DS24" s="488">
        <f t="shared" si="21"/>
        <v>0</v>
      </c>
      <c r="DT24" s="488">
        <f t="shared" si="21"/>
        <v>0</v>
      </c>
      <c r="DU24" s="488">
        <f t="shared" si="21"/>
        <v>0</v>
      </c>
      <c r="DV24" s="488">
        <f t="shared" si="21"/>
        <v>0</v>
      </c>
      <c r="DW24" s="488">
        <f t="shared" si="21"/>
        <v>0</v>
      </c>
      <c r="DX24" s="488">
        <f t="shared" si="21"/>
        <v>0</v>
      </c>
      <c r="DY24" s="488">
        <f t="shared" si="21"/>
        <v>0</v>
      </c>
      <c r="DZ24" s="488">
        <f t="shared" si="21"/>
        <v>0</v>
      </c>
      <c r="EA24" s="488">
        <f t="shared" si="21"/>
        <v>0</v>
      </c>
    </row>
    <row r="25" spans="1:131" outlineLevel="2" x14ac:dyDescent="0.35"/>
    <row r="26" spans="1:131" outlineLevel="2" x14ac:dyDescent="0.35"/>
    <row r="28" spans="1:131" x14ac:dyDescent="0.35">
      <c r="A28" s="8" t="s">
        <v>157</v>
      </c>
    </row>
    <row r="29" spans="1:131" outlineLevel="1" x14ac:dyDescent="0.35"/>
    <row r="30" spans="1:131" outlineLevel="1" x14ac:dyDescent="0.35">
      <c r="A30" s="187"/>
      <c r="B30" s="187"/>
      <c r="C30" s="188"/>
      <c r="D30" s="189"/>
      <c r="E30" s="491" t="str">
        <f xml:space="preserve"> InpC!E$46</f>
        <v xml:space="preserve">Retained earnings - initial balance </v>
      </c>
      <c r="F30" s="491">
        <f xml:space="preserve"> InpC!F$46</f>
        <v>0</v>
      </c>
      <c r="G30" s="491" t="str">
        <f xml:space="preserve"> InpC!G$46</f>
        <v>$ 000s</v>
      </c>
      <c r="H30" s="191"/>
      <c r="I30" s="191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</row>
    <row r="31" spans="1:131" outlineLevel="1" x14ac:dyDescent="0.35">
      <c r="E31" s="198" t="str">
        <f xml:space="preserve"> Time!E$76</f>
        <v>Financial close date flag</v>
      </c>
      <c r="F31" s="198">
        <f xml:space="preserve"> Time!F$76</f>
        <v>0</v>
      </c>
      <c r="G31" s="198" t="str">
        <f xml:space="preserve"> Time!G$76</f>
        <v>flag</v>
      </c>
      <c r="H31" s="198">
        <f xml:space="preserve"> Time!H$76</f>
        <v>1</v>
      </c>
      <c r="I31" s="198">
        <f xml:space="preserve"> Time!I$76</f>
        <v>0</v>
      </c>
      <c r="J31" s="198">
        <f xml:space="preserve"> Time!J$76</f>
        <v>0</v>
      </c>
      <c r="K31" s="198">
        <f xml:space="preserve"> Time!K$76</f>
        <v>0</v>
      </c>
      <c r="L31" s="198">
        <f xml:space="preserve"> Time!L$76</f>
        <v>1</v>
      </c>
      <c r="M31" s="198">
        <f xml:space="preserve"> Time!M$76</f>
        <v>0</v>
      </c>
      <c r="N31" s="198">
        <f xml:space="preserve"> Time!N$76</f>
        <v>0</v>
      </c>
      <c r="O31" s="198">
        <f xml:space="preserve"> Time!O$76</f>
        <v>0</v>
      </c>
      <c r="P31" s="198">
        <f xml:space="preserve"> Time!P$76</f>
        <v>0</v>
      </c>
      <c r="Q31" s="198">
        <f xml:space="preserve"> Time!Q$76</f>
        <v>0</v>
      </c>
      <c r="R31" s="198">
        <f xml:space="preserve"> Time!R$76</f>
        <v>0</v>
      </c>
      <c r="S31" s="198">
        <f xml:space="preserve"> Time!S$76</f>
        <v>0</v>
      </c>
      <c r="T31" s="198">
        <f xml:space="preserve"> Time!T$76</f>
        <v>0</v>
      </c>
      <c r="U31" s="198">
        <f xml:space="preserve"> Time!U$76</f>
        <v>0</v>
      </c>
      <c r="V31" s="198">
        <f xml:space="preserve"> Time!V$76</f>
        <v>0</v>
      </c>
      <c r="W31" s="198">
        <f xml:space="preserve"> Time!W$76</f>
        <v>0</v>
      </c>
      <c r="X31" s="198">
        <f xml:space="preserve"> Time!X$76</f>
        <v>0</v>
      </c>
      <c r="Y31" s="198">
        <f xml:space="preserve"> Time!Y$76</f>
        <v>0</v>
      </c>
      <c r="Z31" s="198">
        <f xml:space="preserve"> Time!Z$76</f>
        <v>0</v>
      </c>
      <c r="AA31" s="198">
        <f xml:space="preserve"> Time!AA$76</f>
        <v>0</v>
      </c>
      <c r="AB31" s="198">
        <f xml:space="preserve"> Time!AB$76</f>
        <v>0</v>
      </c>
      <c r="AC31" s="198">
        <f xml:space="preserve"> Time!AC$76</f>
        <v>0</v>
      </c>
      <c r="AD31" s="198">
        <f xml:space="preserve"> Time!AD$76</f>
        <v>0</v>
      </c>
      <c r="AE31" s="198">
        <f xml:space="preserve"> Time!AE$76</f>
        <v>0</v>
      </c>
      <c r="AF31" s="198">
        <f xml:space="preserve"> Time!AF$76</f>
        <v>0</v>
      </c>
      <c r="AG31" s="198">
        <f xml:space="preserve"> Time!AG$76</f>
        <v>0</v>
      </c>
      <c r="AH31" s="198">
        <f xml:space="preserve"> Time!AH$76</f>
        <v>0</v>
      </c>
      <c r="AI31" s="198">
        <f xml:space="preserve"> Time!AI$76</f>
        <v>0</v>
      </c>
      <c r="AJ31" s="198">
        <f xml:space="preserve"> Time!AJ$76</f>
        <v>0</v>
      </c>
      <c r="AK31" s="198">
        <f xml:space="preserve"> Time!AK$76</f>
        <v>0</v>
      </c>
      <c r="AL31" s="198">
        <f xml:space="preserve"> Time!AL$76</f>
        <v>0</v>
      </c>
      <c r="AM31" s="198">
        <f xml:space="preserve"> Time!AM$76</f>
        <v>0</v>
      </c>
      <c r="AN31" s="198">
        <f xml:space="preserve"> Time!AN$76</f>
        <v>0</v>
      </c>
      <c r="AO31" s="198">
        <f xml:space="preserve"> Time!AO$76</f>
        <v>0</v>
      </c>
      <c r="AP31" s="198">
        <f xml:space="preserve"> Time!AP$76</f>
        <v>0</v>
      </c>
      <c r="AQ31" s="198">
        <f xml:space="preserve"> Time!AQ$76</f>
        <v>0</v>
      </c>
      <c r="AR31" s="198">
        <f xml:space="preserve"> Time!AR$76</f>
        <v>0</v>
      </c>
      <c r="AS31" s="198">
        <f xml:space="preserve"> Time!AS$76</f>
        <v>0</v>
      </c>
      <c r="AT31" s="198">
        <f xml:space="preserve"> Time!AT$76</f>
        <v>0</v>
      </c>
      <c r="AU31" s="198">
        <f xml:space="preserve"> Time!AU$76</f>
        <v>0</v>
      </c>
      <c r="AV31" s="198">
        <f xml:space="preserve"> Time!AV$76</f>
        <v>0</v>
      </c>
      <c r="AW31" s="198">
        <f xml:space="preserve"> Time!AW$76</f>
        <v>0</v>
      </c>
      <c r="AX31" s="198">
        <f xml:space="preserve"> Time!AX$76</f>
        <v>0</v>
      </c>
      <c r="AY31" s="198">
        <f xml:space="preserve"> Time!AY$76</f>
        <v>0</v>
      </c>
      <c r="AZ31" s="198">
        <f xml:space="preserve"> Time!AZ$76</f>
        <v>0</v>
      </c>
      <c r="BA31" s="198">
        <f xml:space="preserve"> Time!BA$76</f>
        <v>0</v>
      </c>
      <c r="BB31" s="198">
        <f xml:space="preserve"> Time!BB$76</f>
        <v>0</v>
      </c>
      <c r="BC31" s="198">
        <f xml:space="preserve"> Time!BC$76</f>
        <v>0</v>
      </c>
      <c r="BD31" s="198">
        <f xml:space="preserve"> Time!BD$76</f>
        <v>0</v>
      </c>
      <c r="BE31" s="198">
        <f xml:space="preserve"> Time!BE$76</f>
        <v>0</v>
      </c>
      <c r="BF31" s="198">
        <f xml:space="preserve"> Time!BF$76</f>
        <v>0</v>
      </c>
      <c r="BG31" s="198">
        <f xml:space="preserve"> Time!BG$76</f>
        <v>0</v>
      </c>
      <c r="BH31" s="198">
        <f xml:space="preserve"> Time!BH$76</f>
        <v>0</v>
      </c>
      <c r="BI31" s="198">
        <f xml:space="preserve"> Time!BI$76</f>
        <v>0</v>
      </c>
      <c r="BJ31" s="198">
        <f xml:space="preserve"> Time!BJ$76</f>
        <v>0</v>
      </c>
      <c r="BK31" s="198">
        <f xml:space="preserve"> Time!BK$76</f>
        <v>0</v>
      </c>
      <c r="BL31" s="198">
        <f xml:space="preserve"> Time!BL$76</f>
        <v>0</v>
      </c>
      <c r="BM31" s="198">
        <f xml:space="preserve"> Time!BM$76</f>
        <v>0</v>
      </c>
      <c r="BN31" s="198">
        <f xml:space="preserve"> Time!BN$76</f>
        <v>0</v>
      </c>
      <c r="BO31" s="198">
        <f xml:space="preserve"> Time!BO$76</f>
        <v>0</v>
      </c>
      <c r="BP31" s="198">
        <f xml:space="preserve"> Time!BP$76</f>
        <v>0</v>
      </c>
      <c r="BQ31" s="198">
        <f xml:space="preserve"> Time!BQ$76</f>
        <v>0</v>
      </c>
      <c r="BR31" s="198">
        <f xml:space="preserve"> Time!BR$76</f>
        <v>0</v>
      </c>
      <c r="BS31" s="198">
        <f xml:space="preserve"> Time!BS$76</f>
        <v>0</v>
      </c>
      <c r="BT31" s="198">
        <f xml:space="preserve"> Time!BT$76</f>
        <v>0</v>
      </c>
      <c r="BU31" s="198">
        <f xml:space="preserve"> Time!BU$76</f>
        <v>0</v>
      </c>
      <c r="BV31" s="198">
        <f xml:space="preserve"> Time!BV$76</f>
        <v>0</v>
      </c>
      <c r="BW31" s="198">
        <f xml:space="preserve"> Time!BW$76</f>
        <v>0</v>
      </c>
      <c r="BX31" s="198">
        <f xml:space="preserve"> Time!BX$76</f>
        <v>0</v>
      </c>
      <c r="BY31" s="198">
        <f xml:space="preserve"> Time!BY$76</f>
        <v>0</v>
      </c>
      <c r="BZ31" s="198">
        <f xml:space="preserve"> Time!BZ$76</f>
        <v>0</v>
      </c>
      <c r="CA31" s="198">
        <f xml:space="preserve"> Time!CA$76</f>
        <v>0</v>
      </c>
      <c r="CB31" s="198">
        <f xml:space="preserve"> Time!CB$76</f>
        <v>0</v>
      </c>
      <c r="CC31" s="198">
        <f xml:space="preserve"> Time!CC$76</f>
        <v>0</v>
      </c>
      <c r="CD31" s="198">
        <f xml:space="preserve"> Time!CD$76</f>
        <v>0</v>
      </c>
      <c r="CE31" s="198">
        <f xml:space="preserve"> Time!CE$76</f>
        <v>0</v>
      </c>
      <c r="CF31" s="198">
        <f xml:space="preserve"> Time!CF$76</f>
        <v>0</v>
      </c>
      <c r="CG31" s="198">
        <f xml:space="preserve"> Time!CG$76</f>
        <v>0</v>
      </c>
      <c r="CH31" s="198">
        <f xml:space="preserve"> Time!CH$76</f>
        <v>0</v>
      </c>
      <c r="CI31" s="198">
        <f xml:space="preserve"> Time!CI$76</f>
        <v>0</v>
      </c>
      <c r="CJ31" s="198">
        <f xml:space="preserve"> Time!CJ$76</f>
        <v>0</v>
      </c>
      <c r="CK31" s="198">
        <f xml:space="preserve"> Time!CK$76</f>
        <v>0</v>
      </c>
      <c r="CL31" s="198">
        <f xml:space="preserve"> Time!CL$76</f>
        <v>0</v>
      </c>
      <c r="CM31" s="198">
        <f xml:space="preserve"> Time!CM$76</f>
        <v>0</v>
      </c>
      <c r="CN31" s="198">
        <f xml:space="preserve"> Time!CN$76</f>
        <v>0</v>
      </c>
      <c r="CO31" s="198">
        <f xml:space="preserve"> Time!CO$76</f>
        <v>0</v>
      </c>
      <c r="CP31" s="198">
        <f xml:space="preserve"> Time!CP$76</f>
        <v>0</v>
      </c>
      <c r="CQ31" s="198">
        <f xml:space="preserve"> Time!CQ$76</f>
        <v>0</v>
      </c>
      <c r="CR31" s="198">
        <f xml:space="preserve"> Time!CR$76</f>
        <v>0</v>
      </c>
      <c r="CS31" s="198">
        <f xml:space="preserve"> Time!CS$76</f>
        <v>0</v>
      </c>
      <c r="CT31" s="198">
        <f xml:space="preserve"> Time!CT$76</f>
        <v>0</v>
      </c>
      <c r="CU31" s="198">
        <f xml:space="preserve"> Time!CU$76</f>
        <v>0</v>
      </c>
      <c r="CV31" s="198">
        <f xml:space="preserve"> Time!CV$76</f>
        <v>0</v>
      </c>
      <c r="CW31" s="198">
        <f xml:space="preserve"> Time!CW$76</f>
        <v>0</v>
      </c>
      <c r="CX31" s="198">
        <f xml:space="preserve"> Time!CX$76</f>
        <v>0</v>
      </c>
      <c r="CY31" s="198">
        <f xml:space="preserve"> Time!CY$76</f>
        <v>0</v>
      </c>
      <c r="CZ31" s="198">
        <f xml:space="preserve"> Time!CZ$76</f>
        <v>0</v>
      </c>
      <c r="DA31" s="198">
        <f xml:space="preserve"> Time!DA$76</f>
        <v>0</v>
      </c>
      <c r="DB31" s="198">
        <f xml:space="preserve"> Time!DB$76</f>
        <v>0</v>
      </c>
      <c r="DC31" s="198">
        <f xml:space="preserve"> Time!DC$76</f>
        <v>0</v>
      </c>
      <c r="DD31" s="198">
        <f xml:space="preserve"> Time!DD$76</f>
        <v>0</v>
      </c>
      <c r="DE31" s="198">
        <f xml:space="preserve"> Time!DE$76</f>
        <v>0</v>
      </c>
      <c r="DF31" s="198">
        <f xml:space="preserve"> Time!DF$76</f>
        <v>0</v>
      </c>
      <c r="DG31" s="198">
        <f xml:space="preserve"> Time!DG$76</f>
        <v>0</v>
      </c>
      <c r="DH31" s="198">
        <f xml:space="preserve"> Time!DH$76</f>
        <v>0</v>
      </c>
      <c r="DI31" s="198">
        <f xml:space="preserve"> Time!DI$76</f>
        <v>0</v>
      </c>
      <c r="DJ31" s="198">
        <f xml:space="preserve"> Time!DJ$76</f>
        <v>0</v>
      </c>
      <c r="DK31" s="198">
        <f xml:space="preserve"> Time!DK$76</f>
        <v>0</v>
      </c>
      <c r="DL31" s="198">
        <f xml:space="preserve"> Time!DL$76</f>
        <v>0</v>
      </c>
      <c r="DM31" s="198">
        <f xml:space="preserve"> Time!DM$76</f>
        <v>0</v>
      </c>
      <c r="DN31" s="198">
        <f xml:space="preserve"> Time!DN$76</f>
        <v>0</v>
      </c>
      <c r="DO31" s="198">
        <f xml:space="preserve"> Time!DO$76</f>
        <v>0</v>
      </c>
      <c r="DP31" s="198">
        <f xml:space="preserve"> Time!DP$76</f>
        <v>0</v>
      </c>
      <c r="DQ31" s="198">
        <f xml:space="preserve"> Time!DQ$76</f>
        <v>0</v>
      </c>
      <c r="DR31" s="198">
        <f xml:space="preserve"> Time!DR$76</f>
        <v>0</v>
      </c>
      <c r="DS31" s="198">
        <f xml:space="preserve"> Time!DS$76</f>
        <v>0</v>
      </c>
      <c r="DT31" s="198">
        <f xml:space="preserve"> Time!DT$76</f>
        <v>0</v>
      </c>
      <c r="DU31" s="198">
        <f xml:space="preserve"> Time!DU$76</f>
        <v>0</v>
      </c>
      <c r="DV31" s="198">
        <f xml:space="preserve"> Time!DV$76</f>
        <v>0</v>
      </c>
      <c r="DW31" s="198">
        <f xml:space="preserve"> Time!DW$76</f>
        <v>0</v>
      </c>
      <c r="DX31" s="198">
        <f xml:space="preserve"> Time!DX$76</f>
        <v>0</v>
      </c>
      <c r="DY31" s="198">
        <f xml:space="preserve"> Time!DY$76</f>
        <v>0</v>
      </c>
      <c r="DZ31" s="198">
        <f xml:space="preserve"> Time!DZ$76</f>
        <v>0</v>
      </c>
      <c r="EA31" s="198">
        <f xml:space="preserve"> Time!EA$76</f>
        <v>0</v>
      </c>
    </row>
    <row r="32" spans="1:131" outlineLevel="1" x14ac:dyDescent="0.35">
      <c r="E32" s="185"/>
      <c r="F32" s="185"/>
      <c r="G32" s="185"/>
      <c r="H32" s="185"/>
      <c r="I32" s="26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</row>
    <row r="33" spans="1:131" outlineLevel="1" x14ac:dyDescent="0.35">
      <c r="E33" s="185" t="s">
        <v>155</v>
      </c>
      <c r="F33" s="185"/>
      <c r="G33" s="185" t="str">
        <f xml:space="preserve"> SMU</f>
        <v>$ 000s</v>
      </c>
      <c r="H33" s="185"/>
      <c r="I33" s="26"/>
      <c r="J33" s="185">
        <f t="shared" ref="J33:BU33" si="22">I36</f>
        <v>0</v>
      </c>
      <c r="K33" s="185">
        <f t="shared" si="22"/>
        <v>0</v>
      </c>
      <c r="L33" s="185">
        <f t="shared" si="22"/>
        <v>0</v>
      </c>
      <c r="M33" s="185">
        <f t="shared" si="22"/>
        <v>0</v>
      </c>
      <c r="N33" s="185">
        <f t="shared" si="22"/>
        <v>2305.3983516483513</v>
      </c>
      <c r="O33" s="185">
        <f t="shared" si="22"/>
        <v>1577.252377717391</v>
      </c>
      <c r="P33" s="185">
        <f t="shared" si="22"/>
        <v>0</v>
      </c>
      <c r="Q33" s="185">
        <f t="shared" si="22"/>
        <v>0</v>
      </c>
      <c r="R33" s="185">
        <f t="shared" si="22"/>
        <v>0</v>
      </c>
      <c r="S33" s="185">
        <f t="shared" si="22"/>
        <v>0</v>
      </c>
      <c r="T33" s="185">
        <f t="shared" si="22"/>
        <v>0</v>
      </c>
      <c r="U33" s="185">
        <f t="shared" si="22"/>
        <v>0</v>
      </c>
      <c r="V33" s="185">
        <f t="shared" si="22"/>
        <v>0</v>
      </c>
      <c r="W33" s="185">
        <f t="shared" si="22"/>
        <v>0</v>
      </c>
      <c r="X33" s="185">
        <f t="shared" si="22"/>
        <v>0</v>
      </c>
      <c r="Y33" s="185">
        <f t="shared" si="22"/>
        <v>0</v>
      </c>
      <c r="Z33" s="185">
        <f t="shared" si="22"/>
        <v>0</v>
      </c>
      <c r="AA33" s="185">
        <f t="shared" si="22"/>
        <v>0</v>
      </c>
      <c r="AB33" s="185">
        <f t="shared" si="22"/>
        <v>0</v>
      </c>
      <c r="AC33" s="185">
        <f t="shared" si="22"/>
        <v>0</v>
      </c>
      <c r="AD33" s="185">
        <f t="shared" si="22"/>
        <v>0</v>
      </c>
      <c r="AE33" s="185">
        <f t="shared" si="22"/>
        <v>0</v>
      </c>
      <c r="AF33" s="185">
        <f t="shared" si="22"/>
        <v>0</v>
      </c>
      <c r="AG33" s="185">
        <f t="shared" si="22"/>
        <v>0</v>
      </c>
      <c r="AH33" s="185">
        <f t="shared" si="22"/>
        <v>0</v>
      </c>
      <c r="AI33" s="185">
        <f t="shared" si="22"/>
        <v>0</v>
      </c>
      <c r="AJ33" s="185">
        <f t="shared" si="22"/>
        <v>0</v>
      </c>
      <c r="AK33" s="185">
        <f t="shared" si="22"/>
        <v>0</v>
      </c>
      <c r="AL33" s="185">
        <f t="shared" si="22"/>
        <v>0</v>
      </c>
      <c r="AM33" s="185">
        <f t="shared" si="22"/>
        <v>0</v>
      </c>
      <c r="AN33" s="185">
        <f t="shared" si="22"/>
        <v>0</v>
      </c>
      <c r="AO33" s="185">
        <f t="shared" si="22"/>
        <v>0</v>
      </c>
      <c r="AP33" s="185">
        <f t="shared" si="22"/>
        <v>0</v>
      </c>
      <c r="AQ33" s="185">
        <f t="shared" si="22"/>
        <v>0</v>
      </c>
      <c r="AR33" s="185">
        <f t="shared" si="22"/>
        <v>0</v>
      </c>
      <c r="AS33" s="185">
        <f t="shared" si="22"/>
        <v>0</v>
      </c>
      <c r="AT33" s="185">
        <f t="shared" si="22"/>
        <v>0</v>
      </c>
      <c r="AU33" s="185">
        <f t="shared" si="22"/>
        <v>0</v>
      </c>
      <c r="AV33" s="185">
        <f t="shared" si="22"/>
        <v>0</v>
      </c>
      <c r="AW33" s="185">
        <f t="shared" si="22"/>
        <v>0</v>
      </c>
      <c r="AX33" s="185">
        <f t="shared" si="22"/>
        <v>0</v>
      </c>
      <c r="AY33" s="185">
        <f t="shared" si="22"/>
        <v>0</v>
      </c>
      <c r="AZ33" s="185">
        <f t="shared" si="22"/>
        <v>0</v>
      </c>
      <c r="BA33" s="185">
        <f t="shared" si="22"/>
        <v>0</v>
      </c>
      <c r="BB33" s="185">
        <f t="shared" si="22"/>
        <v>0</v>
      </c>
      <c r="BC33" s="185">
        <f t="shared" si="22"/>
        <v>0</v>
      </c>
      <c r="BD33" s="185">
        <f t="shared" si="22"/>
        <v>0</v>
      </c>
      <c r="BE33" s="185">
        <f t="shared" si="22"/>
        <v>0</v>
      </c>
      <c r="BF33" s="185">
        <f t="shared" si="22"/>
        <v>0</v>
      </c>
      <c r="BG33" s="185">
        <f t="shared" si="22"/>
        <v>0</v>
      </c>
      <c r="BH33" s="185">
        <f t="shared" si="22"/>
        <v>0</v>
      </c>
      <c r="BI33" s="185">
        <f t="shared" si="22"/>
        <v>0</v>
      </c>
      <c r="BJ33" s="185">
        <f t="shared" si="22"/>
        <v>0</v>
      </c>
      <c r="BK33" s="185">
        <f t="shared" si="22"/>
        <v>0</v>
      </c>
      <c r="BL33" s="185">
        <f t="shared" si="22"/>
        <v>0</v>
      </c>
      <c r="BM33" s="185">
        <f t="shared" si="22"/>
        <v>0</v>
      </c>
      <c r="BN33" s="185">
        <f t="shared" si="22"/>
        <v>0</v>
      </c>
      <c r="BO33" s="185">
        <f t="shared" si="22"/>
        <v>0</v>
      </c>
      <c r="BP33" s="185">
        <f t="shared" si="22"/>
        <v>0</v>
      </c>
      <c r="BQ33" s="185">
        <f t="shared" si="22"/>
        <v>0</v>
      </c>
      <c r="BR33" s="185">
        <f t="shared" si="22"/>
        <v>0</v>
      </c>
      <c r="BS33" s="185">
        <f t="shared" si="22"/>
        <v>0</v>
      </c>
      <c r="BT33" s="185">
        <f t="shared" si="22"/>
        <v>0</v>
      </c>
      <c r="BU33" s="185">
        <f t="shared" si="22"/>
        <v>0</v>
      </c>
      <c r="BV33" s="185">
        <f t="shared" ref="BV33:EA33" si="23">BU36</f>
        <v>0</v>
      </c>
      <c r="BW33" s="185">
        <f t="shared" si="23"/>
        <v>0</v>
      </c>
      <c r="BX33" s="185">
        <f t="shared" si="23"/>
        <v>0</v>
      </c>
      <c r="BY33" s="185">
        <f t="shared" si="23"/>
        <v>0</v>
      </c>
      <c r="BZ33" s="185">
        <f t="shared" si="23"/>
        <v>0</v>
      </c>
      <c r="CA33" s="185">
        <f t="shared" si="23"/>
        <v>0</v>
      </c>
      <c r="CB33" s="185">
        <f t="shared" si="23"/>
        <v>0</v>
      </c>
      <c r="CC33" s="185">
        <f t="shared" si="23"/>
        <v>0</v>
      </c>
      <c r="CD33" s="185">
        <f t="shared" si="23"/>
        <v>0</v>
      </c>
      <c r="CE33" s="185">
        <f t="shared" si="23"/>
        <v>0</v>
      </c>
      <c r="CF33" s="185">
        <f t="shared" si="23"/>
        <v>0</v>
      </c>
      <c r="CG33" s="185">
        <f t="shared" si="23"/>
        <v>0</v>
      </c>
      <c r="CH33" s="185">
        <f t="shared" si="23"/>
        <v>0</v>
      </c>
      <c r="CI33" s="185">
        <f t="shared" si="23"/>
        <v>0</v>
      </c>
      <c r="CJ33" s="185">
        <f t="shared" si="23"/>
        <v>0</v>
      </c>
      <c r="CK33" s="185">
        <f t="shared" si="23"/>
        <v>0</v>
      </c>
      <c r="CL33" s="185">
        <f t="shared" si="23"/>
        <v>0</v>
      </c>
      <c r="CM33" s="185">
        <f t="shared" si="23"/>
        <v>0</v>
      </c>
      <c r="CN33" s="185">
        <f t="shared" si="23"/>
        <v>0</v>
      </c>
      <c r="CO33" s="185">
        <f t="shared" si="23"/>
        <v>0</v>
      </c>
      <c r="CP33" s="185">
        <f t="shared" si="23"/>
        <v>0</v>
      </c>
      <c r="CQ33" s="185">
        <f t="shared" si="23"/>
        <v>0</v>
      </c>
      <c r="CR33" s="185">
        <f t="shared" si="23"/>
        <v>0</v>
      </c>
      <c r="CS33" s="185">
        <f t="shared" si="23"/>
        <v>0</v>
      </c>
      <c r="CT33" s="185">
        <f t="shared" si="23"/>
        <v>0</v>
      </c>
      <c r="CU33" s="185">
        <f t="shared" si="23"/>
        <v>0</v>
      </c>
      <c r="CV33" s="185">
        <f t="shared" si="23"/>
        <v>0</v>
      </c>
      <c r="CW33" s="185">
        <f t="shared" si="23"/>
        <v>0</v>
      </c>
      <c r="CX33" s="185">
        <f t="shared" si="23"/>
        <v>0</v>
      </c>
      <c r="CY33" s="185">
        <f t="shared" si="23"/>
        <v>0</v>
      </c>
      <c r="CZ33" s="185">
        <f t="shared" si="23"/>
        <v>0</v>
      </c>
      <c r="DA33" s="185">
        <f t="shared" si="23"/>
        <v>0</v>
      </c>
      <c r="DB33" s="185">
        <f t="shared" si="23"/>
        <v>0</v>
      </c>
      <c r="DC33" s="185">
        <f t="shared" si="23"/>
        <v>0</v>
      </c>
      <c r="DD33" s="185">
        <f t="shared" si="23"/>
        <v>0</v>
      </c>
      <c r="DE33" s="185">
        <f t="shared" si="23"/>
        <v>0</v>
      </c>
      <c r="DF33" s="185">
        <f t="shared" si="23"/>
        <v>0</v>
      </c>
      <c r="DG33" s="185">
        <f t="shared" si="23"/>
        <v>0</v>
      </c>
      <c r="DH33" s="185">
        <f t="shared" si="23"/>
        <v>0</v>
      </c>
      <c r="DI33" s="185">
        <f t="shared" si="23"/>
        <v>550.06025187035084</v>
      </c>
      <c r="DJ33" s="185">
        <f t="shared" si="23"/>
        <v>0</v>
      </c>
      <c r="DK33" s="185">
        <f t="shared" si="23"/>
        <v>0</v>
      </c>
      <c r="DL33" s="185">
        <f t="shared" si="23"/>
        <v>0</v>
      </c>
      <c r="DM33" s="185">
        <f t="shared" si="23"/>
        <v>0</v>
      </c>
      <c r="DN33" s="185">
        <f t="shared" si="23"/>
        <v>0</v>
      </c>
      <c r="DO33" s="185">
        <f t="shared" si="23"/>
        <v>0</v>
      </c>
      <c r="DP33" s="185">
        <f t="shared" si="23"/>
        <v>0</v>
      </c>
      <c r="DQ33" s="185">
        <f t="shared" si="23"/>
        <v>0</v>
      </c>
      <c r="DR33" s="185">
        <f t="shared" si="23"/>
        <v>0</v>
      </c>
      <c r="DS33" s="185">
        <f t="shared" si="23"/>
        <v>0</v>
      </c>
      <c r="DT33" s="185">
        <f t="shared" si="23"/>
        <v>0</v>
      </c>
      <c r="DU33" s="185">
        <f t="shared" si="23"/>
        <v>0</v>
      </c>
      <c r="DV33" s="185">
        <f t="shared" si="23"/>
        <v>0</v>
      </c>
      <c r="DW33" s="185">
        <f t="shared" si="23"/>
        <v>0</v>
      </c>
      <c r="DX33" s="185">
        <f t="shared" si="23"/>
        <v>0</v>
      </c>
      <c r="DY33" s="185">
        <f t="shared" si="23"/>
        <v>0</v>
      </c>
      <c r="DZ33" s="185">
        <f t="shared" si="23"/>
        <v>0</v>
      </c>
      <c r="EA33" s="185">
        <f t="shared" si="23"/>
        <v>0</v>
      </c>
    </row>
    <row r="34" spans="1:131" s="122" customFormat="1" outlineLevel="1" x14ac:dyDescent="0.35">
      <c r="A34" s="8"/>
      <c r="B34" s="8"/>
      <c r="C34" s="13"/>
      <c r="D34" s="34"/>
      <c r="E34" s="484" t="str">
        <f xml:space="preserve"> 'FS Qtr'!E$22</f>
        <v>Profit after tax</v>
      </c>
      <c r="F34" s="484">
        <f xml:space="preserve"> 'FS Qtr'!F$22</f>
        <v>0</v>
      </c>
      <c r="G34" s="484" t="str">
        <f xml:space="preserve"> 'FS Qtr'!G$22</f>
        <v>$ 000s</v>
      </c>
      <c r="H34" s="484">
        <f xml:space="preserve"> 'FS Qtr'!H$22</f>
        <v>222667.04122730848</v>
      </c>
      <c r="I34" s="484">
        <f xml:space="preserve"> 'FS Qtr'!I$22</f>
        <v>0</v>
      </c>
      <c r="J34" s="484">
        <f xml:space="preserve"> 'FS Qtr'!J$22</f>
        <v>0</v>
      </c>
      <c r="K34" s="484">
        <f xml:space="preserve"> 'FS Qtr'!K$22</f>
        <v>0</v>
      </c>
      <c r="L34" s="484">
        <f xml:space="preserve"> 'FS Qtr'!L$22</f>
        <v>0</v>
      </c>
      <c r="M34" s="484">
        <f xml:space="preserve"> 'FS Qtr'!M$22</f>
        <v>3824.75</v>
      </c>
      <c r="N34" s="484">
        <f xml:space="preserve"> 'FS Qtr'!N$22</f>
        <v>4295.7406250000004</v>
      </c>
      <c r="O34" s="484">
        <f xml:space="preserve"> 'FS Qtr'!O$22</f>
        <v>1062.5343281249989</v>
      </c>
      <c r="P34" s="484">
        <f xml:space="preserve"> 'FS Qtr'!P$22</f>
        <v>1060.6310622656251</v>
      </c>
      <c r="Q34" s="484">
        <f xml:space="preserve"> 'FS Qtr'!Q$22</f>
        <v>3791.2770487336711</v>
      </c>
      <c r="R34" s="484">
        <f xml:space="preserve"> 'FS Qtr'!R$22</f>
        <v>4259.8770906937561</v>
      </c>
      <c r="S34" s="484">
        <f xml:space="preserve"> 'FS Qtr'!S$22</f>
        <v>1042.7088144556815</v>
      </c>
      <c r="T34" s="484">
        <f xml:space="preserve"> 'FS Qtr'!T$22</f>
        <v>1040.7671968364189</v>
      </c>
      <c r="U34" s="484">
        <f xml:space="preserve"> 'FS Qtr'!U$22</f>
        <v>3757.7798200412162</v>
      </c>
      <c r="V34" s="484">
        <f xml:space="preserve"> 'FS Qtr'!V$22</f>
        <v>4224.000218361738</v>
      </c>
      <c r="W34" s="484">
        <f xml:space="preserve"> 'FS Qtr'!W$22</f>
        <v>1022.7892127952941</v>
      </c>
      <c r="X34" s="484">
        <f xml:space="preserve"> 'FS Qtr'!X$22</f>
        <v>1020.8084706089812</v>
      </c>
      <c r="Y34" s="484">
        <f xml:space="preserve"> 'FS Qtr'!Y$22</f>
        <v>3724.2545897984583</v>
      </c>
      <c r="Z34" s="484">
        <f xml:space="preserve"> 'FS Qtr'!Z$22</f>
        <v>4188.1062102303531</v>
      </c>
      <c r="AA34" s="484">
        <f xml:space="preserve"> 'FS Qtr'!AA$22</f>
        <v>1002.7721077907047</v>
      </c>
      <c r="AB34" s="484">
        <f xml:space="preserve"> 'FS Qtr'!AB$22</f>
        <v>1000.7514526577284</v>
      </c>
      <c r="AC34" s="484">
        <f xml:space="preserve"> 'FS Qtr'!AC$22</f>
        <v>3690.6975749323938</v>
      </c>
      <c r="AD34" s="484">
        <f xml:space="preserve"> 'FS Qtr'!AD$22</f>
        <v>4152.191209556212</v>
      </c>
      <c r="AE34" s="484">
        <f xml:space="preserve"> 'FS Qtr'!AE$22</f>
        <v>982.65402282707737</v>
      </c>
      <c r="AF34" s="484">
        <f xml:space="preserve"> 'FS Qtr'!AF$22</f>
        <v>980.59265048158113</v>
      </c>
      <c r="AG34" s="484">
        <f xml:space="preserve"> 'FS Qtr'!AG$22</f>
        <v>3657.1049321532691</v>
      </c>
      <c r="AH34" s="484">
        <f xml:space="preserve"> 'FS Qtr'!AH$22</f>
        <v>4116.2512993505097</v>
      </c>
      <c r="AI34" s="484">
        <f xml:space="preserve"> 'FS Qtr'!AI$22</f>
        <v>962.43141875580363</v>
      </c>
      <c r="AJ34" s="484">
        <f xml:space="preserve"> 'FS Qtr'!AJ$22</f>
        <v>960.32850872557128</v>
      </c>
      <c r="AK34" s="484">
        <f xml:space="preserve"> 'FS Qtr'!AK$22</f>
        <v>3623.4727566615193</v>
      </c>
      <c r="AL34" s="484">
        <f xml:space="preserve"> 'FS Qtr'!AL$22</f>
        <v>4080.2825010781335</v>
      </c>
      <c r="AM34" s="484">
        <f xml:space="preserve"> 'FS Qtr'!AM$22</f>
        <v>942.10069259699731</v>
      </c>
      <c r="AN34" s="484">
        <f xml:space="preserve"> 'FS Qtr'!AN$22</f>
        <v>939.95540787688628</v>
      </c>
      <c r="AO34" s="484">
        <f xml:space="preserve"> 'FS Qtr'!AO$22</f>
        <v>3589.7970808290256</v>
      </c>
      <c r="AP34" s="484">
        <f xml:space="preserve"> 'FS Qtr'!AP$22</f>
        <v>4044.2807733309892</v>
      </c>
      <c r="AQ34" s="484">
        <f xml:space="preserve"> 'FS Qtr'!AQ$22</f>
        <v>921.65817621602537</v>
      </c>
      <c r="AR34" s="484">
        <f xml:space="preserve"> 'FS Qtr'!AR$22</f>
        <v>919.46966293482092</v>
      </c>
      <c r="AS34" s="484">
        <f xml:space="preserve"> 'FS Qtr'!AS$22</f>
        <v>3556.0738728542283</v>
      </c>
      <c r="AT34" s="484">
        <f xml:space="preserve"> 'FS Qtr'!AT$22</f>
        <v>4008.2420104750345</v>
      </c>
      <c r="AU34" s="484">
        <f xml:space="preserve"> 'FS Qtr'!AU$22</f>
        <v>901.10013497355976</v>
      </c>
      <c r="AV34" s="484">
        <f xml:space="preserve"> 'FS Qtr'!AV$22</f>
        <v>898.86752205411403</v>
      </c>
      <c r="AW34" s="484">
        <f xml:space="preserve"> 'FS Qtr'!AW$22</f>
        <v>3522.2990353904879</v>
      </c>
      <c r="AX34" s="484">
        <f xml:space="preserve"> 'FS Qtr'!AX$22</f>
        <v>3972.1620412704606</v>
      </c>
      <c r="AY34" s="484">
        <f xml:space="preserve"> 'FS Qtr'!AY$22</f>
        <v>880.42276634860264</v>
      </c>
      <c r="AZ34" s="484">
        <f xml:space="preserve"> 'FS Qtr'!AZ$22</f>
        <v>878.14516516112872</v>
      </c>
      <c r="BA34" s="484">
        <f xml:space="preserve"> 'FS Qtr'!BA$22</f>
        <v>3488.4684041472365</v>
      </c>
      <c r="BB34" s="484">
        <f xml:space="preserve"> 'FS Qtr'!BB$22</f>
        <v>3936.0366274645103</v>
      </c>
      <c r="BC34" s="484">
        <f xml:space="preserve"> 'FS Qtr'!BC$22</f>
        <v>859.62219853396186</v>
      </c>
      <c r="BD34" s="484">
        <f xml:space="preserve"> 'FS Qtr'!BD$22</f>
        <v>857.29870254233629</v>
      </c>
      <c r="BE34" s="484">
        <f xml:space="preserve"> 'FS Qtr'!BE$22</f>
        <v>3454.5777464633084</v>
      </c>
      <c r="BF34" s="484">
        <f xml:space="preserve"> 'FS Qtr'!BF$22</f>
        <v>3899.8614623563581</v>
      </c>
      <c r="BG34" s="484">
        <f xml:space="preserve"> 'FS Qtr'!BG$22</f>
        <v>838.69448900359203</v>
      </c>
      <c r="BH34" s="484">
        <f xml:space="preserve"> 'FS Qtr'!BH$22</f>
        <v>836.32417340453526</v>
      </c>
      <c r="BI34" s="484">
        <f xml:space="preserve"> 'FS Qtr'!BI$22</f>
        <v>3420.6227598519172</v>
      </c>
      <c r="BJ34" s="484">
        <f xml:space="preserve"> 'FS Qtr'!BJ$22</f>
        <v>3863.6321693334994</v>
      </c>
      <c r="BK34" s="484">
        <f xml:space="preserve"> 'FS Qtr'!BK$22</f>
        <v>817.63562305126288</v>
      </c>
      <c r="BL34" s="484">
        <f xml:space="preserve"> 'FS Qtr'!BL$22</f>
        <v>815.21754440624545</v>
      </c>
      <c r="BM34" s="484">
        <f xml:space="preserve"> 'FS Qtr'!BM$22</f>
        <v>3386.5990705166932</v>
      </c>
      <c r="BN34" s="484">
        <f xml:space="preserve"> 'FS Qtr'!BN$22</f>
        <v>3827.3443003790517</v>
      </c>
      <c r="BO34" s="484">
        <f xml:space="preserve"> 'FS Qtr'!BO$22</f>
        <v>796.44151229994668</v>
      </c>
      <c r="BP34" s="484">
        <f xml:space="preserve"> 'FS Qtr'!BP$22</f>
        <v>793.97470815968154</v>
      </c>
      <c r="BQ34" s="484">
        <f xml:space="preserve"> 'FS Qtr'!BQ$22</f>
        <v>3352.5022318382098</v>
      </c>
      <c r="BR34" s="484">
        <f xml:space="preserve"> 'FS Qtr'!BR$22</f>
        <v>3790.9933345494137</v>
      </c>
      <c r="BS34" s="484">
        <f xml:space="preserve"> 'FS Qtr'!BS$22</f>
        <v>775.10799318136537</v>
      </c>
      <c r="BT34" s="484">
        <f xml:space="preserve"> 'FS Qtr'!BT$22</f>
        <v>772.59148170272965</v>
      </c>
      <c r="BU34" s="484">
        <f xml:space="preserve"> 'FS Qtr'!BU$22</f>
        <v>3318.3277228303778</v>
      </c>
      <c r="BV34" s="484">
        <f xml:space="preserve"> 'FS Qtr'!BV$22</f>
        <v>3754.5746764216574</v>
      </c>
      <c r="BW34" s="484">
        <f xml:space="preserve"> 'FS Qtr'!BW$22</f>
        <v>753.63082538506251</v>
      </c>
      <c r="BX34" s="484">
        <f xml:space="preserve"> 'FS Qtr'!BX$22</f>
        <v>751.06360494030423</v>
      </c>
      <c r="BY34" s="484">
        <f xml:space="preserve"> 'FS Qtr'!BY$22</f>
        <v>3284.0709465661339</v>
      </c>
      <c r="BZ34" s="484">
        <f xml:space="preserve"> 'FS Qtr'!BZ$22</f>
        <v>3718.0836545100374</v>
      </c>
      <c r="CA34" s="484">
        <f xml:space="preserve"> 'FS Qtr'!CA$22</f>
        <v>732.00569027641495</v>
      </c>
      <c r="CB34" s="484">
        <f xml:space="preserve"> 'FS Qtr'!CB$22</f>
        <v>729.38673905447968</v>
      </c>
      <c r="CC34" s="484">
        <f xml:space="preserve"> 'FS Qtr'!CC$22</f>
        <v>3249.7272285717709</v>
      </c>
      <c r="CD34" s="484">
        <f xml:space="preserve"> 'FS Qtr'!CD$22</f>
        <v>3681.5155196510214</v>
      </c>
      <c r="CE34" s="484">
        <f xml:space="preserve"> 'FS Qtr'!CE$22</f>
        <v>710.22818928293464</v>
      </c>
      <c r="CF34" s="484">
        <f xml:space="preserve"> 'FS Qtr'!CF$22</f>
        <v>707.55646488276489</v>
      </c>
      <c r="CG34" s="484">
        <f xml:space="preserve"> 'FS Qtr'!CG$22</f>
        <v>3215.2918151892882</v>
      </c>
      <c r="CH34" s="484">
        <f xml:space="preserve"> 'FS Qtr'!CH$22</f>
        <v>3644.8654433561715</v>
      </c>
      <c r="CI34" s="484">
        <f xml:space="preserve"> 'FS Qtr'!CI$22</f>
        <v>688.29384224823389</v>
      </c>
      <c r="CJ34" s="484">
        <f xml:space="preserve"> 'FS Qtr'!CJ$22</f>
        <v>685.56828126386836</v>
      </c>
      <c r="CK34" s="484">
        <f xml:space="preserve"> 'FS Qtr'!CK$22</f>
        <v>3180.759871906117</v>
      </c>
      <c r="CL34" s="484">
        <f xml:space="preserve"> 'FS Qtr'!CL$22</f>
        <v>3608.1285161322512</v>
      </c>
      <c r="CM34" s="484">
        <f xml:space="preserve"> 'FS Qtr'!CM$22</f>
        <v>666.19808575299317</v>
      </c>
      <c r="CN34" s="484">
        <f xml:space="preserve"> 'FS Qtr'!CN$22</f>
        <v>663.41760335030904</v>
      </c>
      <c r="CO34" s="484">
        <f xml:space="preserve"> 'FS Qtr'!CO$22</f>
        <v>3146.1264816515677</v>
      </c>
      <c r="CP34" s="484">
        <f xml:space="preserve"> 'FS Qtr'!CP$22</f>
        <v>3571.2997457678875</v>
      </c>
      <c r="CQ34" s="484">
        <f xml:space="preserve"> 'FS Qtr'!CQ$22</f>
        <v>643.93627140228091</v>
      </c>
      <c r="CR34" s="484">
        <f xml:space="preserve"> 'FS Qtr'!CR$22</f>
        <v>641.0997608872035</v>
      </c>
      <c r="CS34" s="484">
        <f xml:space="preserve"> 'FS Qtr'!CS$22</f>
        <v>3111.3866430593098</v>
      </c>
      <c r="CT34" s="484">
        <f xml:space="preserve"> 'FS Qtr'!CT$22</f>
        <v>3534.3740555861114</v>
      </c>
      <c r="CU34" s="484">
        <f xml:space="preserve"> 'FS Qtr'!CU$22</f>
        <v>621.50366407852198</v>
      </c>
      <c r="CV34" s="484">
        <f xml:space="preserve"> 'FS Qtr'!CV$22</f>
        <v>618.60999645653737</v>
      </c>
      <c r="CW34" s="484">
        <f xml:space="preserve"> 'FS Qtr'!CW$22</f>
        <v>3076.5352686952083</v>
      </c>
      <c r="CX34" s="484">
        <f xml:space="preserve"> 'FS Qtr'!CX$22</f>
        <v>3497.3462826620735</v>
      </c>
      <c r="CY34" s="484">
        <f xml:space="preserve"> 'FS Qtr'!CY$22</f>
        <v>598.89544015944239</v>
      </c>
      <c r="CZ34" s="484">
        <f xml:space="preserve"> 'FS Qtr'!CZ$22</f>
        <v>595.94346368623292</v>
      </c>
      <c r="DA34" s="484">
        <f xml:space="preserve"> 'FS Qtr'!DA$22</f>
        <v>3041.5671832498269</v>
      </c>
      <c r="DB34" s="484">
        <f xml:space="preserve"> 'FS Qtr'!DB$22</f>
        <v>3460.2111760052694</v>
      </c>
      <c r="DC34" s="484">
        <f xml:space="preserve"> 'FS Qtr'!DC$22</f>
        <v>576.10668570027906</v>
      </c>
      <c r="DD34" s="484">
        <f xml:space="preserve"> 'FS Qtr'!DD$22</f>
        <v>573.09522542330069</v>
      </c>
      <c r="DE34" s="484">
        <f xml:space="preserve"> 'FS Qtr'!DE$22</f>
        <v>3006.477121694857</v>
      </c>
      <c r="DF34" s="484">
        <f xml:space="preserve"> 'FS Qtr'!DF$22</f>
        <v>3422.9633947055136</v>
      </c>
      <c r="DG34" s="484">
        <f xml:space="preserve"> 'FS Qtr'!DG$22</f>
        <v>553.13239457952204</v>
      </c>
      <c r="DH34" s="484">
        <f xml:space="preserve"> 'FS Qtr'!DH$22</f>
        <v>550.06025187035084</v>
      </c>
      <c r="DI34" s="484">
        <f xml:space="preserve"> 'FS Qtr'!DI$22</f>
        <v>0</v>
      </c>
      <c r="DJ34" s="484">
        <f xml:space="preserve"> 'FS Qtr'!DJ$22</f>
        <v>0</v>
      </c>
      <c r="DK34" s="484">
        <f xml:space="preserve"> 'FS Qtr'!DK$22</f>
        <v>0</v>
      </c>
      <c r="DL34" s="484">
        <f xml:space="preserve"> 'FS Qtr'!DL$22</f>
        <v>0</v>
      </c>
      <c r="DM34" s="484">
        <f xml:space="preserve"> 'FS Qtr'!DM$22</f>
        <v>0</v>
      </c>
      <c r="DN34" s="484">
        <f xml:space="preserve"> 'FS Qtr'!DN$22</f>
        <v>0</v>
      </c>
      <c r="DO34" s="484">
        <f xml:space="preserve"> 'FS Qtr'!DO$22</f>
        <v>0</v>
      </c>
      <c r="DP34" s="484">
        <f xml:space="preserve"> 'FS Qtr'!DP$22</f>
        <v>0</v>
      </c>
      <c r="DQ34" s="484">
        <f xml:space="preserve"> 'FS Qtr'!DQ$22</f>
        <v>0</v>
      </c>
      <c r="DR34" s="484">
        <f xml:space="preserve"> 'FS Qtr'!DR$22</f>
        <v>0</v>
      </c>
      <c r="DS34" s="484">
        <f xml:space="preserve"> 'FS Qtr'!DS$22</f>
        <v>0</v>
      </c>
      <c r="DT34" s="484">
        <f xml:space="preserve"> 'FS Qtr'!DT$22</f>
        <v>0</v>
      </c>
      <c r="DU34" s="484">
        <f xml:space="preserve"> 'FS Qtr'!DU$22</f>
        <v>0</v>
      </c>
      <c r="DV34" s="484">
        <f xml:space="preserve"> 'FS Qtr'!DV$22</f>
        <v>0</v>
      </c>
      <c r="DW34" s="484">
        <f xml:space="preserve"> 'FS Qtr'!DW$22</f>
        <v>0</v>
      </c>
      <c r="DX34" s="484">
        <f xml:space="preserve"> 'FS Qtr'!DX$22</f>
        <v>0</v>
      </c>
      <c r="DY34" s="484">
        <f xml:space="preserve"> 'FS Qtr'!DY$22</f>
        <v>0</v>
      </c>
      <c r="DZ34" s="484">
        <f xml:space="preserve"> 'FS Qtr'!DZ$22</f>
        <v>0</v>
      </c>
      <c r="EA34" s="484">
        <f xml:space="preserve"> 'FS Qtr'!EA$22</f>
        <v>0</v>
      </c>
    </row>
    <row r="35" spans="1:131" s="122" customFormat="1" outlineLevel="1" x14ac:dyDescent="0.35">
      <c r="A35" s="8"/>
      <c r="B35" s="8"/>
      <c r="C35" s="13"/>
      <c r="D35" s="34"/>
      <c r="E35" s="552" t="str">
        <f t="shared" ref="E35:BP35" si="24" xml:space="preserve"> E$64</f>
        <v>Dividends paid POS</v>
      </c>
      <c r="F35" s="552">
        <f t="shared" si="24"/>
        <v>0</v>
      </c>
      <c r="G35" s="552" t="str">
        <f t="shared" si="24"/>
        <v>$ 000s</v>
      </c>
      <c r="H35" s="552">
        <f t="shared" si="24"/>
        <v>222667.04122730848</v>
      </c>
      <c r="I35" s="552">
        <f t="shared" si="24"/>
        <v>0</v>
      </c>
      <c r="J35" s="552">
        <f t="shared" si="24"/>
        <v>0</v>
      </c>
      <c r="K35" s="552">
        <f t="shared" si="24"/>
        <v>0</v>
      </c>
      <c r="L35" s="552">
        <f t="shared" si="24"/>
        <v>0</v>
      </c>
      <c r="M35" s="552">
        <f t="shared" si="24"/>
        <v>1519.3516483516487</v>
      </c>
      <c r="N35" s="552">
        <f t="shared" si="24"/>
        <v>5023.8865989309606</v>
      </c>
      <c r="O35" s="552">
        <f t="shared" si="24"/>
        <v>2639.7867058423899</v>
      </c>
      <c r="P35" s="552">
        <f t="shared" si="24"/>
        <v>1060.6310622656251</v>
      </c>
      <c r="Q35" s="552">
        <f t="shared" si="24"/>
        <v>3791.2770487336711</v>
      </c>
      <c r="R35" s="552">
        <f t="shared" si="24"/>
        <v>4259.8770906937561</v>
      </c>
      <c r="S35" s="552">
        <f t="shared" si="24"/>
        <v>1042.7088144556815</v>
      </c>
      <c r="T35" s="552">
        <f t="shared" si="24"/>
        <v>1040.7671968364189</v>
      </c>
      <c r="U35" s="552">
        <f t="shared" si="24"/>
        <v>3757.7798200412162</v>
      </c>
      <c r="V35" s="552">
        <f t="shared" si="24"/>
        <v>4224.000218361738</v>
      </c>
      <c r="W35" s="552">
        <f t="shared" si="24"/>
        <v>1022.7892127952941</v>
      </c>
      <c r="X35" s="552">
        <f t="shared" si="24"/>
        <v>1020.8084706089812</v>
      </c>
      <c r="Y35" s="552">
        <f t="shared" si="24"/>
        <v>3724.2545897984583</v>
      </c>
      <c r="Z35" s="552">
        <f t="shared" si="24"/>
        <v>4188.1062102303531</v>
      </c>
      <c r="AA35" s="552">
        <f t="shared" si="24"/>
        <v>1002.7721077907047</v>
      </c>
      <c r="AB35" s="552">
        <f t="shared" si="24"/>
        <v>1000.7514526577284</v>
      </c>
      <c r="AC35" s="552">
        <f t="shared" si="24"/>
        <v>3690.6975749323938</v>
      </c>
      <c r="AD35" s="552">
        <f t="shared" si="24"/>
        <v>4152.191209556212</v>
      </c>
      <c r="AE35" s="552">
        <f t="shared" si="24"/>
        <v>982.65402282707737</v>
      </c>
      <c r="AF35" s="552">
        <f t="shared" si="24"/>
        <v>980.59265048158113</v>
      </c>
      <c r="AG35" s="552">
        <f t="shared" si="24"/>
        <v>3657.1049321532691</v>
      </c>
      <c r="AH35" s="552">
        <f t="shared" si="24"/>
        <v>4116.2512993505097</v>
      </c>
      <c r="AI35" s="552">
        <f t="shared" si="24"/>
        <v>962.43141875580363</v>
      </c>
      <c r="AJ35" s="552">
        <f t="shared" si="24"/>
        <v>960.32850872557128</v>
      </c>
      <c r="AK35" s="552">
        <f t="shared" si="24"/>
        <v>3623.4727566615193</v>
      </c>
      <c r="AL35" s="552">
        <f t="shared" si="24"/>
        <v>4080.2825010781335</v>
      </c>
      <c r="AM35" s="552">
        <f t="shared" si="24"/>
        <v>942.10069259699731</v>
      </c>
      <c r="AN35" s="552">
        <f t="shared" si="24"/>
        <v>939.95540787688628</v>
      </c>
      <c r="AO35" s="552">
        <f t="shared" si="24"/>
        <v>3589.7970808290256</v>
      </c>
      <c r="AP35" s="552">
        <f t="shared" si="24"/>
        <v>4044.2807733309892</v>
      </c>
      <c r="AQ35" s="552">
        <f t="shared" si="24"/>
        <v>921.65817621602537</v>
      </c>
      <c r="AR35" s="552">
        <f t="shared" si="24"/>
        <v>919.46966293482092</v>
      </c>
      <c r="AS35" s="552">
        <f t="shared" si="24"/>
        <v>3556.0738728542283</v>
      </c>
      <c r="AT35" s="552">
        <f t="shared" si="24"/>
        <v>4008.2420104750345</v>
      </c>
      <c r="AU35" s="552">
        <f t="shared" si="24"/>
        <v>901.10013497355976</v>
      </c>
      <c r="AV35" s="552">
        <f t="shared" si="24"/>
        <v>898.86752205411403</v>
      </c>
      <c r="AW35" s="552">
        <f t="shared" si="24"/>
        <v>3522.2990353904879</v>
      </c>
      <c r="AX35" s="552">
        <f t="shared" si="24"/>
        <v>3972.1620412704606</v>
      </c>
      <c r="AY35" s="552">
        <f t="shared" si="24"/>
        <v>880.42276634860264</v>
      </c>
      <c r="AZ35" s="552">
        <f t="shared" si="24"/>
        <v>878.14516516112872</v>
      </c>
      <c r="BA35" s="552">
        <f t="shared" si="24"/>
        <v>3488.4684041472365</v>
      </c>
      <c r="BB35" s="552">
        <f t="shared" si="24"/>
        <v>3936.0366274645103</v>
      </c>
      <c r="BC35" s="552">
        <f t="shared" si="24"/>
        <v>859.62219853396186</v>
      </c>
      <c r="BD35" s="552">
        <f t="shared" si="24"/>
        <v>857.29870254233629</v>
      </c>
      <c r="BE35" s="552">
        <f t="shared" si="24"/>
        <v>3454.5777464633084</v>
      </c>
      <c r="BF35" s="552">
        <f t="shared" si="24"/>
        <v>3899.8614623563581</v>
      </c>
      <c r="BG35" s="552">
        <f t="shared" si="24"/>
        <v>838.69448900359203</v>
      </c>
      <c r="BH35" s="552">
        <f t="shared" si="24"/>
        <v>836.32417340453526</v>
      </c>
      <c r="BI35" s="552">
        <f t="shared" si="24"/>
        <v>3420.6227598519172</v>
      </c>
      <c r="BJ35" s="552">
        <f t="shared" si="24"/>
        <v>3863.6321693334994</v>
      </c>
      <c r="BK35" s="552">
        <f t="shared" si="24"/>
        <v>817.63562305126288</v>
      </c>
      <c r="BL35" s="552">
        <f t="shared" si="24"/>
        <v>815.21754440624545</v>
      </c>
      <c r="BM35" s="552">
        <f t="shared" si="24"/>
        <v>3386.5990705166932</v>
      </c>
      <c r="BN35" s="552">
        <f t="shared" si="24"/>
        <v>3827.3443003790517</v>
      </c>
      <c r="BO35" s="552">
        <f t="shared" si="24"/>
        <v>796.44151229994668</v>
      </c>
      <c r="BP35" s="552">
        <f t="shared" si="24"/>
        <v>793.97470815968154</v>
      </c>
      <c r="BQ35" s="552">
        <f t="shared" ref="BQ35:EA35" si="25" xml:space="preserve"> BQ$64</f>
        <v>3352.5022318382098</v>
      </c>
      <c r="BR35" s="552">
        <f t="shared" si="25"/>
        <v>3790.9933345494137</v>
      </c>
      <c r="BS35" s="552">
        <f t="shared" si="25"/>
        <v>775.10799318136537</v>
      </c>
      <c r="BT35" s="552">
        <f t="shared" si="25"/>
        <v>772.59148170272965</v>
      </c>
      <c r="BU35" s="552">
        <f t="shared" si="25"/>
        <v>3318.3277228303778</v>
      </c>
      <c r="BV35" s="552">
        <f t="shared" si="25"/>
        <v>3754.5746764216574</v>
      </c>
      <c r="BW35" s="552">
        <f t="shared" si="25"/>
        <v>753.63082538506251</v>
      </c>
      <c r="BX35" s="552">
        <f t="shared" si="25"/>
        <v>751.06360494030423</v>
      </c>
      <c r="BY35" s="552">
        <f t="shared" si="25"/>
        <v>3284.0709465661339</v>
      </c>
      <c r="BZ35" s="552">
        <f t="shared" si="25"/>
        <v>3718.0836545100374</v>
      </c>
      <c r="CA35" s="552">
        <f t="shared" si="25"/>
        <v>732.00569027641495</v>
      </c>
      <c r="CB35" s="552">
        <f t="shared" si="25"/>
        <v>729.38673905447968</v>
      </c>
      <c r="CC35" s="552">
        <f t="shared" si="25"/>
        <v>3249.7272285717709</v>
      </c>
      <c r="CD35" s="552">
        <f t="shared" si="25"/>
        <v>3681.5155196510214</v>
      </c>
      <c r="CE35" s="552">
        <f t="shared" si="25"/>
        <v>710.22818928293464</v>
      </c>
      <c r="CF35" s="552">
        <f t="shared" si="25"/>
        <v>707.55646488276489</v>
      </c>
      <c r="CG35" s="552">
        <f t="shared" si="25"/>
        <v>3215.2918151892882</v>
      </c>
      <c r="CH35" s="552">
        <f t="shared" si="25"/>
        <v>3644.8654433561715</v>
      </c>
      <c r="CI35" s="552">
        <f t="shared" si="25"/>
        <v>688.29384224823389</v>
      </c>
      <c r="CJ35" s="552">
        <f t="shared" si="25"/>
        <v>685.56828126386836</v>
      </c>
      <c r="CK35" s="552">
        <f t="shared" si="25"/>
        <v>3180.759871906117</v>
      </c>
      <c r="CL35" s="552">
        <f t="shared" si="25"/>
        <v>3608.1285161322512</v>
      </c>
      <c r="CM35" s="552">
        <f t="shared" si="25"/>
        <v>666.19808575299317</v>
      </c>
      <c r="CN35" s="552">
        <f t="shared" si="25"/>
        <v>663.41760335030904</v>
      </c>
      <c r="CO35" s="552">
        <f t="shared" si="25"/>
        <v>3146.1264816515677</v>
      </c>
      <c r="CP35" s="552">
        <f t="shared" si="25"/>
        <v>3571.2997457678875</v>
      </c>
      <c r="CQ35" s="552">
        <f t="shared" si="25"/>
        <v>643.93627140228091</v>
      </c>
      <c r="CR35" s="552">
        <f t="shared" si="25"/>
        <v>641.0997608872035</v>
      </c>
      <c r="CS35" s="552">
        <f t="shared" si="25"/>
        <v>3111.3866430593098</v>
      </c>
      <c r="CT35" s="552">
        <f t="shared" si="25"/>
        <v>3534.3740555861114</v>
      </c>
      <c r="CU35" s="552">
        <f t="shared" si="25"/>
        <v>621.50366407852198</v>
      </c>
      <c r="CV35" s="552">
        <f t="shared" si="25"/>
        <v>618.60999645653737</v>
      </c>
      <c r="CW35" s="552">
        <f t="shared" si="25"/>
        <v>3076.5352686952083</v>
      </c>
      <c r="CX35" s="552">
        <f t="shared" si="25"/>
        <v>3497.3462826620735</v>
      </c>
      <c r="CY35" s="552">
        <f t="shared" si="25"/>
        <v>598.89544015944239</v>
      </c>
      <c r="CZ35" s="552">
        <f t="shared" si="25"/>
        <v>595.94346368623292</v>
      </c>
      <c r="DA35" s="552">
        <f t="shared" si="25"/>
        <v>3041.5671832498269</v>
      </c>
      <c r="DB35" s="552">
        <f t="shared" si="25"/>
        <v>3460.2111760052694</v>
      </c>
      <c r="DC35" s="552">
        <f t="shared" si="25"/>
        <v>576.10668570027906</v>
      </c>
      <c r="DD35" s="552">
        <f t="shared" si="25"/>
        <v>573.09522542330069</v>
      </c>
      <c r="DE35" s="552">
        <f t="shared" si="25"/>
        <v>3006.477121694857</v>
      </c>
      <c r="DF35" s="552">
        <f t="shared" si="25"/>
        <v>3422.9633947055136</v>
      </c>
      <c r="DG35" s="552">
        <f t="shared" si="25"/>
        <v>553.13239457952204</v>
      </c>
      <c r="DH35" s="552">
        <f t="shared" si="25"/>
        <v>0</v>
      </c>
      <c r="DI35" s="552">
        <f t="shared" si="25"/>
        <v>550.06025187035084</v>
      </c>
      <c r="DJ35" s="552">
        <f t="shared" si="25"/>
        <v>0</v>
      </c>
      <c r="DK35" s="552">
        <f t="shared" si="25"/>
        <v>0</v>
      </c>
      <c r="DL35" s="552">
        <f t="shared" si="25"/>
        <v>0</v>
      </c>
      <c r="DM35" s="552">
        <f t="shared" si="25"/>
        <v>0</v>
      </c>
      <c r="DN35" s="552">
        <f t="shared" si="25"/>
        <v>0</v>
      </c>
      <c r="DO35" s="552">
        <f t="shared" si="25"/>
        <v>0</v>
      </c>
      <c r="DP35" s="552">
        <f t="shared" si="25"/>
        <v>0</v>
      </c>
      <c r="DQ35" s="552">
        <f t="shared" si="25"/>
        <v>0</v>
      </c>
      <c r="DR35" s="552">
        <f t="shared" si="25"/>
        <v>0</v>
      </c>
      <c r="DS35" s="552">
        <f t="shared" si="25"/>
        <v>0</v>
      </c>
      <c r="DT35" s="552">
        <f t="shared" si="25"/>
        <v>0</v>
      </c>
      <c r="DU35" s="552">
        <f t="shared" si="25"/>
        <v>0</v>
      </c>
      <c r="DV35" s="552">
        <f t="shared" si="25"/>
        <v>0</v>
      </c>
      <c r="DW35" s="552">
        <f t="shared" si="25"/>
        <v>0</v>
      </c>
      <c r="DX35" s="552">
        <f t="shared" si="25"/>
        <v>0</v>
      </c>
      <c r="DY35" s="552">
        <f t="shared" si="25"/>
        <v>0</v>
      </c>
      <c r="DZ35" s="552">
        <f t="shared" si="25"/>
        <v>0</v>
      </c>
      <c r="EA35" s="552">
        <f t="shared" si="25"/>
        <v>0</v>
      </c>
    </row>
    <row r="36" spans="1:131" s="483" customFormat="1" outlineLevel="1" x14ac:dyDescent="0.35">
      <c r="A36" s="485"/>
      <c r="B36" s="485"/>
      <c r="C36" s="486"/>
      <c r="D36" s="487"/>
      <c r="E36" s="488" t="s">
        <v>156</v>
      </c>
      <c r="F36" s="488"/>
      <c r="G36" s="488" t="str">
        <f xml:space="preserve"> SMU</f>
        <v>$ 000s</v>
      </c>
      <c r="H36" s="488"/>
      <c r="I36" s="489"/>
      <c r="J36" s="488">
        <f t="shared" ref="J36:BU36" si="26" xml:space="preserve"> IF( J31 = 1, $F30, J33 + J34 - J35)</f>
        <v>0</v>
      </c>
      <c r="K36" s="488">
        <f t="shared" si="26"/>
        <v>0</v>
      </c>
      <c r="L36" s="488">
        <f t="shared" si="26"/>
        <v>0</v>
      </c>
      <c r="M36" s="488">
        <f t="shared" si="26"/>
        <v>2305.3983516483513</v>
      </c>
      <c r="N36" s="488">
        <f t="shared" si="26"/>
        <v>1577.252377717391</v>
      </c>
      <c r="O36" s="488">
        <f t="shared" si="26"/>
        <v>0</v>
      </c>
      <c r="P36" s="488">
        <f t="shared" si="26"/>
        <v>0</v>
      </c>
      <c r="Q36" s="488">
        <f t="shared" si="26"/>
        <v>0</v>
      </c>
      <c r="R36" s="488">
        <f t="shared" si="26"/>
        <v>0</v>
      </c>
      <c r="S36" s="488">
        <f t="shared" si="26"/>
        <v>0</v>
      </c>
      <c r="T36" s="488">
        <f t="shared" si="26"/>
        <v>0</v>
      </c>
      <c r="U36" s="488">
        <f t="shared" si="26"/>
        <v>0</v>
      </c>
      <c r="V36" s="488">
        <f t="shared" si="26"/>
        <v>0</v>
      </c>
      <c r="W36" s="488">
        <f t="shared" si="26"/>
        <v>0</v>
      </c>
      <c r="X36" s="488">
        <f t="shared" si="26"/>
        <v>0</v>
      </c>
      <c r="Y36" s="488">
        <f t="shared" si="26"/>
        <v>0</v>
      </c>
      <c r="Z36" s="488">
        <f t="shared" si="26"/>
        <v>0</v>
      </c>
      <c r="AA36" s="488">
        <f t="shared" si="26"/>
        <v>0</v>
      </c>
      <c r="AB36" s="488">
        <f t="shared" si="26"/>
        <v>0</v>
      </c>
      <c r="AC36" s="488">
        <f t="shared" si="26"/>
        <v>0</v>
      </c>
      <c r="AD36" s="488">
        <f t="shared" si="26"/>
        <v>0</v>
      </c>
      <c r="AE36" s="488">
        <f t="shared" si="26"/>
        <v>0</v>
      </c>
      <c r="AF36" s="488">
        <f t="shared" si="26"/>
        <v>0</v>
      </c>
      <c r="AG36" s="488">
        <f t="shared" si="26"/>
        <v>0</v>
      </c>
      <c r="AH36" s="488">
        <f t="shared" si="26"/>
        <v>0</v>
      </c>
      <c r="AI36" s="488">
        <f t="shared" si="26"/>
        <v>0</v>
      </c>
      <c r="AJ36" s="488">
        <f t="shared" si="26"/>
        <v>0</v>
      </c>
      <c r="AK36" s="488">
        <f t="shared" si="26"/>
        <v>0</v>
      </c>
      <c r="AL36" s="488">
        <f t="shared" si="26"/>
        <v>0</v>
      </c>
      <c r="AM36" s="488">
        <f t="shared" si="26"/>
        <v>0</v>
      </c>
      <c r="AN36" s="488">
        <f t="shared" si="26"/>
        <v>0</v>
      </c>
      <c r="AO36" s="488">
        <f t="shared" si="26"/>
        <v>0</v>
      </c>
      <c r="AP36" s="488">
        <f t="shared" si="26"/>
        <v>0</v>
      </c>
      <c r="AQ36" s="488">
        <f t="shared" si="26"/>
        <v>0</v>
      </c>
      <c r="AR36" s="488">
        <f t="shared" si="26"/>
        <v>0</v>
      </c>
      <c r="AS36" s="488">
        <f t="shared" si="26"/>
        <v>0</v>
      </c>
      <c r="AT36" s="488">
        <f t="shared" si="26"/>
        <v>0</v>
      </c>
      <c r="AU36" s="488">
        <f t="shared" si="26"/>
        <v>0</v>
      </c>
      <c r="AV36" s="488">
        <f t="shared" si="26"/>
        <v>0</v>
      </c>
      <c r="AW36" s="488">
        <f t="shared" si="26"/>
        <v>0</v>
      </c>
      <c r="AX36" s="488">
        <f t="shared" si="26"/>
        <v>0</v>
      </c>
      <c r="AY36" s="488">
        <f t="shared" si="26"/>
        <v>0</v>
      </c>
      <c r="AZ36" s="488">
        <f t="shared" si="26"/>
        <v>0</v>
      </c>
      <c r="BA36" s="488">
        <f t="shared" si="26"/>
        <v>0</v>
      </c>
      <c r="BB36" s="488">
        <f t="shared" si="26"/>
        <v>0</v>
      </c>
      <c r="BC36" s="488">
        <f t="shared" si="26"/>
        <v>0</v>
      </c>
      <c r="BD36" s="488">
        <f t="shared" si="26"/>
        <v>0</v>
      </c>
      <c r="BE36" s="488">
        <f t="shared" si="26"/>
        <v>0</v>
      </c>
      <c r="BF36" s="488">
        <f t="shared" si="26"/>
        <v>0</v>
      </c>
      <c r="BG36" s="488">
        <f t="shared" si="26"/>
        <v>0</v>
      </c>
      <c r="BH36" s="488">
        <f t="shared" si="26"/>
        <v>0</v>
      </c>
      <c r="BI36" s="488">
        <f t="shared" si="26"/>
        <v>0</v>
      </c>
      <c r="BJ36" s="488">
        <f t="shared" si="26"/>
        <v>0</v>
      </c>
      <c r="BK36" s="488">
        <f t="shared" si="26"/>
        <v>0</v>
      </c>
      <c r="BL36" s="488">
        <f t="shared" si="26"/>
        <v>0</v>
      </c>
      <c r="BM36" s="488">
        <f t="shared" si="26"/>
        <v>0</v>
      </c>
      <c r="BN36" s="488">
        <f t="shared" si="26"/>
        <v>0</v>
      </c>
      <c r="BO36" s="488">
        <f t="shared" si="26"/>
        <v>0</v>
      </c>
      <c r="BP36" s="488">
        <f t="shared" si="26"/>
        <v>0</v>
      </c>
      <c r="BQ36" s="488">
        <f t="shared" si="26"/>
        <v>0</v>
      </c>
      <c r="BR36" s="488">
        <f t="shared" si="26"/>
        <v>0</v>
      </c>
      <c r="BS36" s="488">
        <f t="shared" si="26"/>
        <v>0</v>
      </c>
      <c r="BT36" s="488">
        <f t="shared" si="26"/>
        <v>0</v>
      </c>
      <c r="BU36" s="488">
        <f t="shared" si="26"/>
        <v>0</v>
      </c>
      <c r="BV36" s="488">
        <f t="shared" ref="BV36:EA36" si="27" xml:space="preserve"> IF( BV31 = 1, $F30, BV33 + BV34 - BV35)</f>
        <v>0</v>
      </c>
      <c r="BW36" s="488">
        <f t="shared" si="27"/>
        <v>0</v>
      </c>
      <c r="BX36" s="488">
        <f t="shared" si="27"/>
        <v>0</v>
      </c>
      <c r="BY36" s="488">
        <f t="shared" si="27"/>
        <v>0</v>
      </c>
      <c r="BZ36" s="488">
        <f t="shared" si="27"/>
        <v>0</v>
      </c>
      <c r="CA36" s="488">
        <f t="shared" si="27"/>
        <v>0</v>
      </c>
      <c r="CB36" s="488">
        <f t="shared" si="27"/>
        <v>0</v>
      </c>
      <c r="CC36" s="488">
        <f t="shared" si="27"/>
        <v>0</v>
      </c>
      <c r="CD36" s="488">
        <f t="shared" si="27"/>
        <v>0</v>
      </c>
      <c r="CE36" s="488">
        <f t="shared" si="27"/>
        <v>0</v>
      </c>
      <c r="CF36" s="488">
        <f t="shared" si="27"/>
        <v>0</v>
      </c>
      <c r="CG36" s="488">
        <f t="shared" si="27"/>
        <v>0</v>
      </c>
      <c r="CH36" s="488">
        <f t="shared" si="27"/>
        <v>0</v>
      </c>
      <c r="CI36" s="488">
        <f t="shared" si="27"/>
        <v>0</v>
      </c>
      <c r="CJ36" s="488">
        <f t="shared" si="27"/>
        <v>0</v>
      </c>
      <c r="CK36" s="488">
        <f t="shared" si="27"/>
        <v>0</v>
      </c>
      <c r="CL36" s="488">
        <f t="shared" si="27"/>
        <v>0</v>
      </c>
      <c r="CM36" s="488">
        <f t="shared" si="27"/>
        <v>0</v>
      </c>
      <c r="CN36" s="488">
        <f t="shared" si="27"/>
        <v>0</v>
      </c>
      <c r="CO36" s="488">
        <f t="shared" si="27"/>
        <v>0</v>
      </c>
      <c r="CP36" s="488">
        <f t="shared" si="27"/>
        <v>0</v>
      </c>
      <c r="CQ36" s="488">
        <f t="shared" si="27"/>
        <v>0</v>
      </c>
      <c r="CR36" s="488">
        <f t="shared" si="27"/>
        <v>0</v>
      </c>
      <c r="CS36" s="488">
        <f t="shared" si="27"/>
        <v>0</v>
      </c>
      <c r="CT36" s="488">
        <f t="shared" si="27"/>
        <v>0</v>
      </c>
      <c r="CU36" s="488">
        <f t="shared" si="27"/>
        <v>0</v>
      </c>
      <c r="CV36" s="488">
        <f t="shared" si="27"/>
        <v>0</v>
      </c>
      <c r="CW36" s="488">
        <f t="shared" si="27"/>
        <v>0</v>
      </c>
      <c r="CX36" s="488">
        <f t="shared" si="27"/>
        <v>0</v>
      </c>
      <c r="CY36" s="488">
        <f t="shared" si="27"/>
        <v>0</v>
      </c>
      <c r="CZ36" s="488">
        <f t="shared" si="27"/>
        <v>0</v>
      </c>
      <c r="DA36" s="488">
        <f t="shared" si="27"/>
        <v>0</v>
      </c>
      <c r="DB36" s="488">
        <f t="shared" si="27"/>
        <v>0</v>
      </c>
      <c r="DC36" s="488">
        <f t="shared" si="27"/>
        <v>0</v>
      </c>
      <c r="DD36" s="488">
        <f t="shared" si="27"/>
        <v>0</v>
      </c>
      <c r="DE36" s="488">
        <f t="shared" si="27"/>
        <v>0</v>
      </c>
      <c r="DF36" s="488">
        <f t="shared" si="27"/>
        <v>0</v>
      </c>
      <c r="DG36" s="488">
        <f t="shared" si="27"/>
        <v>0</v>
      </c>
      <c r="DH36" s="488">
        <f t="shared" si="27"/>
        <v>550.06025187035084</v>
      </c>
      <c r="DI36" s="488">
        <f t="shared" si="27"/>
        <v>0</v>
      </c>
      <c r="DJ36" s="488">
        <f t="shared" si="27"/>
        <v>0</v>
      </c>
      <c r="DK36" s="488">
        <f t="shared" si="27"/>
        <v>0</v>
      </c>
      <c r="DL36" s="488">
        <f t="shared" si="27"/>
        <v>0</v>
      </c>
      <c r="DM36" s="488">
        <f t="shared" si="27"/>
        <v>0</v>
      </c>
      <c r="DN36" s="488">
        <f t="shared" si="27"/>
        <v>0</v>
      </c>
      <c r="DO36" s="488">
        <f t="shared" si="27"/>
        <v>0</v>
      </c>
      <c r="DP36" s="488">
        <f t="shared" si="27"/>
        <v>0</v>
      </c>
      <c r="DQ36" s="488">
        <f t="shared" si="27"/>
        <v>0</v>
      </c>
      <c r="DR36" s="488">
        <f t="shared" si="27"/>
        <v>0</v>
      </c>
      <c r="DS36" s="488">
        <f t="shared" si="27"/>
        <v>0</v>
      </c>
      <c r="DT36" s="488">
        <f t="shared" si="27"/>
        <v>0</v>
      </c>
      <c r="DU36" s="488">
        <f t="shared" si="27"/>
        <v>0</v>
      </c>
      <c r="DV36" s="488">
        <f t="shared" si="27"/>
        <v>0</v>
      </c>
      <c r="DW36" s="488">
        <f t="shared" si="27"/>
        <v>0</v>
      </c>
      <c r="DX36" s="488">
        <f t="shared" si="27"/>
        <v>0</v>
      </c>
      <c r="DY36" s="488">
        <f t="shared" si="27"/>
        <v>0</v>
      </c>
      <c r="DZ36" s="488">
        <f t="shared" si="27"/>
        <v>0</v>
      </c>
      <c r="EA36" s="488">
        <f t="shared" si="27"/>
        <v>0</v>
      </c>
    </row>
    <row r="37" spans="1:131" outlineLevel="1" x14ac:dyDescent="0.35"/>
    <row r="39" spans="1:131" x14ac:dyDescent="0.35">
      <c r="A39" s="8" t="s">
        <v>159</v>
      </c>
    </row>
    <row r="40" spans="1:131" outlineLevel="1" x14ac:dyDescent="0.35"/>
    <row r="41" spans="1:131" outlineLevel="1" x14ac:dyDescent="0.35">
      <c r="A41" s="187"/>
      <c r="B41" s="187"/>
      <c r="C41" s="188"/>
      <c r="D41" s="189"/>
      <c r="E41" s="491" t="str">
        <f xml:space="preserve"> InpC!E$47</f>
        <v>Retained cash - initial balance</v>
      </c>
      <c r="F41" s="491">
        <f xml:space="preserve"> InpC!F$47</f>
        <v>0</v>
      </c>
      <c r="G41" s="491" t="str">
        <f xml:space="preserve"> InpC!G$47</f>
        <v>$ 000s</v>
      </c>
      <c r="H41" s="191"/>
      <c r="I41" s="191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0"/>
      <c r="DX41" s="190"/>
      <c r="DY41" s="190"/>
      <c r="DZ41" s="190"/>
      <c r="EA41" s="190"/>
    </row>
    <row r="42" spans="1:131" outlineLevel="1" x14ac:dyDescent="0.35">
      <c r="E42" s="198" t="str">
        <f xml:space="preserve"> Time!E$76</f>
        <v>Financial close date flag</v>
      </c>
      <c r="F42" s="198">
        <f xml:space="preserve"> Time!F$76</f>
        <v>0</v>
      </c>
      <c r="G42" s="198" t="str">
        <f xml:space="preserve"> Time!G$76</f>
        <v>flag</v>
      </c>
      <c r="H42" s="198">
        <f xml:space="preserve"> Time!H$76</f>
        <v>1</v>
      </c>
      <c r="I42" s="198">
        <f xml:space="preserve"> Time!I$76</f>
        <v>0</v>
      </c>
      <c r="J42" s="198">
        <f xml:space="preserve"> Time!J$76</f>
        <v>0</v>
      </c>
      <c r="K42" s="198">
        <f xml:space="preserve"> Time!K$76</f>
        <v>0</v>
      </c>
      <c r="L42" s="198">
        <f xml:space="preserve"> Time!L$76</f>
        <v>1</v>
      </c>
      <c r="M42" s="198">
        <f xml:space="preserve"> Time!M$76</f>
        <v>0</v>
      </c>
      <c r="N42" s="198">
        <f xml:space="preserve"> Time!N$76</f>
        <v>0</v>
      </c>
      <c r="O42" s="198">
        <f xml:space="preserve"> Time!O$76</f>
        <v>0</v>
      </c>
      <c r="P42" s="198">
        <f xml:space="preserve"> Time!P$76</f>
        <v>0</v>
      </c>
      <c r="Q42" s="198">
        <f xml:space="preserve"> Time!Q$76</f>
        <v>0</v>
      </c>
      <c r="R42" s="198">
        <f xml:space="preserve"> Time!R$76</f>
        <v>0</v>
      </c>
      <c r="S42" s="198">
        <f xml:space="preserve"> Time!S$76</f>
        <v>0</v>
      </c>
      <c r="T42" s="198">
        <f xml:space="preserve"> Time!T$76</f>
        <v>0</v>
      </c>
      <c r="U42" s="198">
        <f xml:space="preserve"> Time!U$76</f>
        <v>0</v>
      </c>
      <c r="V42" s="198">
        <f xml:space="preserve"> Time!V$76</f>
        <v>0</v>
      </c>
      <c r="W42" s="198">
        <f xml:space="preserve"> Time!W$76</f>
        <v>0</v>
      </c>
      <c r="X42" s="198">
        <f xml:space="preserve"> Time!X$76</f>
        <v>0</v>
      </c>
      <c r="Y42" s="198">
        <f xml:space="preserve"> Time!Y$76</f>
        <v>0</v>
      </c>
      <c r="Z42" s="198">
        <f xml:space="preserve"> Time!Z$76</f>
        <v>0</v>
      </c>
      <c r="AA42" s="198">
        <f xml:space="preserve"> Time!AA$76</f>
        <v>0</v>
      </c>
      <c r="AB42" s="198">
        <f xml:space="preserve"> Time!AB$76</f>
        <v>0</v>
      </c>
      <c r="AC42" s="198">
        <f xml:space="preserve"> Time!AC$76</f>
        <v>0</v>
      </c>
      <c r="AD42" s="198">
        <f xml:space="preserve"> Time!AD$76</f>
        <v>0</v>
      </c>
      <c r="AE42" s="198">
        <f xml:space="preserve"> Time!AE$76</f>
        <v>0</v>
      </c>
      <c r="AF42" s="198">
        <f xml:space="preserve"> Time!AF$76</f>
        <v>0</v>
      </c>
      <c r="AG42" s="198">
        <f xml:space="preserve"> Time!AG$76</f>
        <v>0</v>
      </c>
      <c r="AH42" s="198">
        <f xml:space="preserve"> Time!AH$76</f>
        <v>0</v>
      </c>
      <c r="AI42" s="198">
        <f xml:space="preserve"> Time!AI$76</f>
        <v>0</v>
      </c>
      <c r="AJ42" s="198">
        <f xml:space="preserve"> Time!AJ$76</f>
        <v>0</v>
      </c>
      <c r="AK42" s="198">
        <f xml:space="preserve"> Time!AK$76</f>
        <v>0</v>
      </c>
      <c r="AL42" s="198">
        <f xml:space="preserve"> Time!AL$76</f>
        <v>0</v>
      </c>
      <c r="AM42" s="198">
        <f xml:space="preserve"> Time!AM$76</f>
        <v>0</v>
      </c>
      <c r="AN42" s="198">
        <f xml:space="preserve"> Time!AN$76</f>
        <v>0</v>
      </c>
      <c r="AO42" s="198">
        <f xml:space="preserve"> Time!AO$76</f>
        <v>0</v>
      </c>
      <c r="AP42" s="198">
        <f xml:space="preserve"> Time!AP$76</f>
        <v>0</v>
      </c>
      <c r="AQ42" s="198">
        <f xml:space="preserve"> Time!AQ$76</f>
        <v>0</v>
      </c>
      <c r="AR42" s="198">
        <f xml:space="preserve"> Time!AR$76</f>
        <v>0</v>
      </c>
      <c r="AS42" s="198">
        <f xml:space="preserve"> Time!AS$76</f>
        <v>0</v>
      </c>
      <c r="AT42" s="198">
        <f xml:space="preserve"> Time!AT$76</f>
        <v>0</v>
      </c>
      <c r="AU42" s="198">
        <f xml:space="preserve"> Time!AU$76</f>
        <v>0</v>
      </c>
      <c r="AV42" s="198">
        <f xml:space="preserve"> Time!AV$76</f>
        <v>0</v>
      </c>
      <c r="AW42" s="198">
        <f xml:space="preserve"> Time!AW$76</f>
        <v>0</v>
      </c>
      <c r="AX42" s="198">
        <f xml:space="preserve"> Time!AX$76</f>
        <v>0</v>
      </c>
      <c r="AY42" s="198">
        <f xml:space="preserve"> Time!AY$76</f>
        <v>0</v>
      </c>
      <c r="AZ42" s="198">
        <f xml:space="preserve"> Time!AZ$76</f>
        <v>0</v>
      </c>
      <c r="BA42" s="198">
        <f xml:space="preserve"> Time!BA$76</f>
        <v>0</v>
      </c>
      <c r="BB42" s="198">
        <f xml:space="preserve"> Time!BB$76</f>
        <v>0</v>
      </c>
      <c r="BC42" s="198">
        <f xml:space="preserve"> Time!BC$76</f>
        <v>0</v>
      </c>
      <c r="BD42" s="198">
        <f xml:space="preserve"> Time!BD$76</f>
        <v>0</v>
      </c>
      <c r="BE42" s="198">
        <f xml:space="preserve"> Time!BE$76</f>
        <v>0</v>
      </c>
      <c r="BF42" s="198">
        <f xml:space="preserve"> Time!BF$76</f>
        <v>0</v>
      </c>
      <c r="BG42" s="198">
        <f xml:space="preserve"> Time!BG$76</f>
        <v>0</v>
      </c>
      <c r="BH42" s="198">
        <f xml:space="preserve"> Time!BH$76</f>
        <v>0</v>
      </c>
      <c r="BI42" s="198">
        <f xml:space="preserve"> Time!BI$76</f>
        <v>0</v>
      </c>
      <c r="BJ42" s="198">
        <f xml:space="preserve"> Time!BJ$76</f>
        <v>0</v>
      </c>
      <c r="BK42" s="198">
        <f xml:space="preserve"> Time!BK$76</f>
        <v>0</v>
      </c>
      <c r="BL42" s="198">
        <f xml:space="preserve"> Time!BL$76</f>
        <v>0</v>
      </c>
      <c r="BM42" s="198">
        <f xml:space="preserve"> Time!BM$76</f>
        <v>0</v>
      </c>
      <c r="BN42" s="198">
        <f xml:space="preserve"> Time!BN$76</f>
        <v>0</v>
      </c>
      <c r="BO42" s="198">
        <f xml:space="preserve"> Time!BO$76</f>
        <v>0</v>
      </c>
      <c r="BP42" s="198">
        <f xml:space="preserve"> Time!BP$76</f>
        <v>0</v>
      </c>
      <c r="BQ42" s="198">
        <f xml:space="preserve"> Time!BQ$76</f>
        <v>0</v>
      </c>
      <c r="BR42" s="198">
        <f xml:space="preserve"> Time!BR$76</f>
        <v>0</v>
      </c>
      <c r="BS42" s="198">
        <f xml:space="preserve"> Time!BS$76</f>
        <v>0</v>
      </c>
      <c r="BT42" s="198">
        <f xml:space="preserve"> Time!BT$76</f>
        <v>0</v>
      </c>
      <c r="BU42" s="198">
        <f xml:space="preserve"> Time!BU$76</f>
        <v>0</v>
      </c>
      <c r="BV42" s="198">
        <f xml:space="preserve"> Time!BV$76</f>
        <v>0</v>
      </c>
      <c r="BW42" s="198">
        <f xml:space="preserve"> Time!BW$76</f>
        <v>0</v>
      </c>
      <c r="BX42" s="198">
        <f xml:space="preserve"> Time!BX$76</f>
        <v>0</v>
      </c>
      <c r="BY42" s="198">
        <f xml:space="preserve"> Time!BY$76</f>
        <v>0</v>
      </c>
      <c r="BZ42" s="198">
        <f xml:space="preserve"> Time!BZ$76</f>
        <v>0</v>
      </c>
      <c r="CA42" s="198">
        <f xml:space="preserve"> Time!CA$76</f>
        <v>0</v>
      </c>
      <c r="CB42" s="198">
        <f xml:space="preserve"> Time!CB$76</f>
        <v>0</v>
      </c>
      <c r="CC42" s="198">
        <f xml:space="preserve"> Time!CC$76</f>
        <v>0</v>
      </c>
      <c r="CD42" s="198">
        <f xml:space="preserve"> Time!CD$76</f>
        <v>0</v>
      </c>
      <c r="CE42" s="198">
        <f xml:space="preserve"> Time!CE$76</f>
        <v>0</v>
      </c>
      <c r="CF42" s="198">
        <f xml:space="preserve"> Time!CF$76</f>
        <v>0</v>
      </c>
      <c r="CG42" s="198">
        <f xml:space="preserve"> Time!CG$76</f>
        <v>0</v>
      </c>
      <c r="CH42" s="198">
        <f xml:space="preserve"> Time!CH$76</f>
        <v>0</v>
      </c>
      <c r="CI42" s="198">
        <f xml:space="preserve"> Time!CI$76</f>
        <v>0</v>
      </c>
      <c r="CJ42" s="198">
        <f xml:space="preserve"> Time!CJ$76</f>
        <v>0</v>
      </c>
      <c r="CK42" s="198">
        <f xml:space="preserve"> Time!CK$76</f>
        <v>0</v>
      </c>
      <c r="CL42" s="198">
        <f xml:space="preserve"> Time!CL$76</f>
        <v>0</v>
      </c>
      <c r="CM42" s="198">
        <f xml:space="preserve"> Time!CM$76</f>
        <v>0</v>
      </c>
      <c r="CN42" s="198">
        <f xml:space="preserve"> Time!CN$76</f>
        <v>0</v>
      </c>
      <c r="CO42" s="198">
        <f xml:space="preserve"> Time!CO$76</f>
        <v>0</v>
      </c>
      <c r="CP42" s="198">
        <f xml:space="preserve"> Time!CP$76</f>
        <v>0</v>
      </c>
      <c r="CQ42" s="198">
        <f xml:space="preserve"> Time!CQ$76</f>
        <v>0</v>
      </c>
      <c r="CR42" s="198">
        <f xml:space="preserve"> Time!CR$76</f>
        <v>0</v>
      </c>
      <c r="CS42" s="198">
        <f xml:space="preserve"> Time!CS$76</f>
        <v>0</v>
      </c>
      <c r="CT42" s="198">
        <f xml:space="preserve"> Time!CT$76</f>
        <v>0</v>
      </c>
      <c r="CU42" s="198">
        <f xml:space="preserve"> Time!CU$76</f>
        <v>0</v>
      </c>
      <c r="CV42" s="198">
        <f xml:space="preserve"> Time!CV$76</f>
        <v>0</v>
      </c>
      <c r="CW42" s="198">
        <f xml:space="preserve"> Time!CW$76</f>
        <v>0</v>
      </c>
      <c r="CX42" s="198">
        <f xml:space="preserve"> Time!CX$76</f>
        <v>0</v>
      </c>
      <c r="CY42" s="198">
        <f xml:space="preserve"> Time!CY$76</f>
        <v>0</v>
      </c>
      <c r="CZ42" s="198">
        <f xml:space="preserve"> Time!CZ$76</f>
        <v>0</v>
      </c>
      <c r="DA42" s="198">
        <f xml:space="preserve"> Time!DA$76</f>
        <v>0</v>
      </c>
      <c r="DB42" s="198">
        <f xml:space="preserve"> Time!DB$76</f>
        <v>0</v>
      </c>
      <c r="DC42" s="198">
        <f xml:space="preserve"> Time!DC$76</f>
        <v>0</v>
      </c>
      <c r="DD42" s="198">
        <f xml:space="preserve"> Time!DD$76</f>
        <v>0</v>
      </c>
      <c r="DE42" s="198">
        <f xml:space="preserve"> Time!DE$76</f>
        <v>0</v>
      </c>
      <c r="DF42" s="198">
        <f xml:space="preserve"> Time!DF$76</f>
        <v>0</v>
      </c>
      <c r="DG42" s="198">
        <f xml:space="preserve"> Time!DG$76</f>
        <v>0</v>
      </c>
      <c r="DH42" s="198">
        <f xml:space="preserve"> Time!DH$76</f>
        <v>0</v>
      </c>
      <c r="DI42" s="198">
        <f xml:space="preserve"> Time!DI$76</f>
        <v>0</v>
      </c>
      <c r="DJ42" s="198">
        <f xml:space="preserve"> Time!DJ$76</f>
        <v>0</v>
      </c>
      <c r="DK42" s="198">
        <f xml:space="preserve"> Time!DK$76</f>
        <v>0</v>
      </c>
      <c r="DL42" s="198">
        <f xml:space="preserve"> Time!DL$76</f>
        <v>0</v>
      </c>
      <c r="DM42" s="198">
        <f xml:space="preserve"> Time!DM$76</f>
        <v>0</v>
      </c>
      <c r="DN42" s="198">
        <f xml:space="preserve"> Time!DN$76</f>
        <v>0</v>
      </c>
      <c r="DO42" s="198">
        <f xml:space="preserve"> Time!DO$76</f>
        <v>0</v>
      </c>
      <c r="DP42" s="198">
        <f xml:space="preserve"> Time!DP$76</f>
        <v>0</v>
      </c>
      <c r="DQ42" s="198">
        <f xml:space="preserve"> Time!DQ$76</f>
        <v>0</v>
      </c>
      <c r="DR42" s="198">
        <f xml:space="preserve"> Time!DR$76</f>
        <v>0</v>
      </c>
      <c r="DS42" s="198">
        <f xml:space="preserve"> Time!DS$76</f>
        <v>0</v>
      </c>
      <c r="DT42" s="198">
        <f xml:space="preserve"> Time!DT$76</f>
        <v>0</v>
      </c>
      <c r="DU42" s="198">
        <f xml:space="preserve"> Time!DU$76</f>
        <v>0</v>
      </c>
      <c r="DV42" s="198">
        <f xml:space="preserve"> Time!DV$76</f>
        <v>0</v>
      </c>
      <c r="DW42" s="198">
        <f xml:space="preserve"> Time!DW$76</f>
        <v>0</v>
      </c>
      <c r="DX42" s="198">
        <f xml:space="preserve"> Time!DX$76</f>
        <v>0</v>
      </c>
      <c r="DY42" s="198">
        <f xml:space="preserve"> Time!DY$76</f>
        <v>0</v>
      </c>
      <c r="DZ42" s="198">
        <f xml:space="preserve"> Time!DZ$76</f>
        <v>0</v>
      </c>
      <c r="EA42" s="198">
        <f xml:space="preserve"> Time!EA$76</f>
        <v>0</v>
      </c>
    </row>
    <row r="43" spans="1:131" outlineLevel="1" x14ac:dyDescent="0.35">
      <c r="E43" s="185"/>
      <c r="F43" s="185"/>
      <c r="G43" s="185"/>
      <c r="H43" s="185"/>
      <c r="I43" s="26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5"/>
      <c r="DM43" s="185"/>
      <c r="DN43" s="185"/>
      <c r="DO43" s="185"/>
      <c r="DP43" s="185"/>
      <c r="DQ43" s="185"/>
      <c r="DR43" s="185"/>
      <c r="DS43" s="185"/>
      <c r="DT43" s="185"/>
      <c r="DU43" s="185"/>
      <c r="DV43" s="185"/>
      <c r="DW43" s="185"/>
      <c r="DX43" s="185"/>
      <c r="DY43" s="185"/>
      <c r="DZ43" s="185"/>
      <c r="EA43" s="185"/>
    </row>
    <row r="44" spans="1:131" outlineLevel="1" x14ac:dyDescent="0.35">
      <c r="E44" s="185" t="s">
        <v>161</v>
      </c>
      <c r="F44" s="185"/>
      <c r="G44" s="185" t="str">
        <f xml:space="preserve"> SMU</f>
        <v>$ 000s</v>
      </c>
      <c r="H44" s="185"/>
      <c r="I44" s="26"/>
      <c r="J44" s="185">
        <f t="shared" ref="J44:AO44" si="28">I47</f>
        <v>0</v>
      </c>
      <c r="K44" s="185">
        <f t="shared" si="28"/>
        <v>0</v>
      </c>
      <c r="L44" s="185">
        <f t="shared" si="28"/>
        <v>0</v>
      </c>
      <c r="M44" s="185">
        <f t="shared" si="28"/>
        <v>0</v>
      </c>
      <c r="N44" s="185">
        <f t="shared" si="28"/>
        <v>0</v>
      </c>
      <c r="O44" s="185">
        <f t="shared" si="28"/>
        <v>0</v>
      </c>
      <c r="P44" s="185">
        <f t="shared" si="28"/>
        <v>1530.7428821331532</v>
      </c>
      <c r="Q44" s="185">
        <f t="shared" si="28"/>
        <v>2498.7271459114586</v>
      </c>
      <c r="R44" s="185">
        <f t="shared" si="28"/>
        <v>1714.1681371240475</v>
      </c>
      <c r="S44" s="185">
        <f t="shared" si="28"/>
        <v>2443.6481258445083</v>
      </c>
      <c r="T44" s="185">
        <f t="shared" si="28"/>
        <v>5541.1713632290866</v>
      </c>
      <c r="U44" s="185">
        <f t="shared" si="28"/>
        <v>6509.400154951707</v>
      </c>
      <c r="V44" s="185">
        <f t="shared" si="28"/>
        <v>5733.7001844191745</v>
      </c>
      <c r="W44" s="185">
        <f t="shared" si="28"/>
        <v>6464.5071784003976</v>
      </c>
      <c r="X44" s="185">
        <f t="shared" si="28"/>
        <v>9551.6108055912591</v>
      </c>
      <c r="Y44" s="185">
        <f t="shared" si="28"/>
        <v>10536.34743274709</v>
      </c>
      <c r="Z44" s="185">
        <f t="shared" si="28"/>
        <v>9753.1992291395527</v>
      </c>
      <c r="AA44" s="185">
        <f t="shared" si="28"/>
        <v>10485.326246217212</v>
      </c>
      <c r="AB44" s="185">
        <f t="shared" si="28"/>
        <v>13562.062421029255</v>
      </c>
      <c r="AC44" s="185">
        <f t="shared" si="28"/>
        <v>14530.781804318674</v>
      </c>
      <c r="AD44" s="185">
        <f t="shared" si="28"/>
        <v>13772.666728570784</v>
      </c>
      <c r="AE44" s="185">
        <f t="shared" si="28"/>
        <v>14506.10681365752</v>
      </c>
      <c r="AF44" s="185">
        <f t="shared" si="28"/>
        <v>17572.527440841186</v>
      </c>
      <c r="AG44" s="185">
        <f t="shared" si="28"/>
        <v>18541.4929525306</v>
      </c>
      <c r="AH44" s="185">
        <f t="shared" si="28"/>
        <v>17792.104158804788</v>
      </c>
      <c r="AI44" s="185">
        <f t="shared" si="28"/>
        <v>18526.850383601122</v>
      </c>
      <c r="AJ44" s="185">
        <f t="shared" si="28"/>
        <v>21583.007116230947</v>
      </c>
      <c r="AK44" s="185">
        <f t="shared" si="28"/>
        <v>22552.219355490601</v>
      </c>
      <c r="AL44" s="185">
        <f t="shared" si="28"/>
        <v>21811.513015171273</v>
      </c>
      <c r="AM44" s="185">
        <f t="shared" si="28"/>
        <v>22547.558477874893</v>
      </c>
      <c r="AN44" s="185">
        <f t="shared" si="28"/>
        <v>25593.502718733744</v>
      </c>
      <c r="AO44" s="185">
        <f t="shared" si="28"/>
        <v>26578.753941374813</v>
      </c>
      <c r="AP44" s="185">
        <f t="shared" ref="AP44:BU44" si="29">AO47</f>
        <v>25830.89481267767</v>
      </c>
      <c r="AQ44" s="185">
        <f t="shared" si="29"/>
        <v>26568.232637690948</v>
      </c>
      <c r="AR44" s="185">
        <f t="shared" si="29"/>
        <v>29604.015540650023</v>
      </c>
      <c r="AS44" s="185">
        <f t="shared" si="29"/>
        <v>30573.723168202647</v>
      </c>
      <c r="AT44" s="185">
        <f t="shared" si="29"/>
        <v>29850.25108645764</v>
      </c>
      <c r="AU44" s="185">
        <f t="shared" si="29"/>
        <v>30588.874424093388</v>
      </c>
      <c r="AV44" s="185">
        <f t="shared" si="29"/>
        <v>33614.546895488107</v>
      </c>
      <c r="AW44" s="185">
        <f t="shared" si="29"/>
        <v>34584.503253027659</v>
      </c>
      <c r="AX44" s="185">
        <f t="shared" si="29"/>
        <v>33869.583392228407</v>
      </c>
      <c r="AY44" s="185">
        <f t="shared" si="29"/>
        <v>34609.48541841378</v>
      </c>
      <c r="AZ44" s="185">
        <f t="shared" si="29"/>
        <v>37625.098118415553</v>
      </c>
      <c r="BA44" s="185">
        <f t="shared" si="29"/>
        <v>38595.303943665058</v>
      </c>
      <c r="BB44" s="185">
        <f t="shared" si="29"/>
        <v>37888.893306756996</v>
      </c>
      <c r="BC44" s="185">
        <f t="shared" si="29"/>
        <v>38630.067222735524</v>
      </c>
      <c r="BD44" s="185">
        <f t="shared" si="29"/>
        <v>41635.670566719549</v>
      </c>
      <c r="BE44" s="185">
        <f t="shared" si="29"/>
        <v>42621.44392327415</v>
      </c>
      <c r="BF44" s="185">
        <f t="shared" si="29"/>
        <v>41908.182428335625</v>
      </c>
      <c r="BG44" s="185">
        <f t="shared" si="29"/>
        <v>42650.621460367292</v>
      </c>
      <c r="BH44" s="185">
        <f t="shared" si="29"/>
        <v>45646.265620276448</v>
      </c>
      <c r="BI44" s="185">
        <f t="shared" si="29"/>
        <v>46616.972739260054</v>
      </c>
      <c r="BJ44" s="185">
        <f t="shared" si="29"/>
        <v>45927.452377266483</v>
      </c>
      <c r="BK44" s="185">
        <f t="shared" si="29"/>
        <v>46671.149776325728</v>
      </c>
      <c r="BL44" s="185">
        <f t="shared" si="29"/>
        <v>49656.884682030555</v>
      </c>
      <c r="BM44" s="185">
        <f t="shared" si="29"/>
        <v>50627.843701179576</v>
      </c>
      <c r="BN44" s="185">
        <f t="shared" si="29"/>
        <v>49946.704796355909</v>
      </c>
      <c r="BO44" s="185">
        <f t="shared" si="29"/>
        <v>50691.653837827638</v>
      </c>
      <c r="BP44" s="185">
        <f t="shared" si="29"/>
        <v>53667.52917848264</v>
      </c>
      <c r="BQ44" s="185">
        <f t="shared" si="29"/>
        <v>54638.740983829011</v>
      </c>
      <c r="BR44" s="185">
        <f t="shared" si="29"/>
        <v>53965.941351418354</v>
      </c>
      <c r="BS44" s="185">
        <f t="shared" si="29"/>
        <v>54712.13533479179</v>
      </c>
      <c r="BT44" s="185">
        <f t="shared" si="29"/>
        <v>57678.200560188008</v>
      </c>
      <c r="BU44" s="185">
        <f t="shared" si="29"/>
        <v>58664.504910787429</v>
      </c>
      <c r="BV44" s="185">
        <f t="shared" ref="BV44:DA44" si="30">BU47</f>
        <v>57985.163731790286</v>
      </c>
      <c r="BW44" s="185">
        <f t="shared" si="30"/>
        <v>58732.595980350576</v>
      </c>
      <c r="BX44" s="185">
        <f t="shared" si="30"/>
        <v>61688.900302264527</v>
      </c>
      <c r="BY44" s="185">
        <f t="shared" si="30"/>
        <v>62660.620493574213</v>
      </c>
      <c r="BZ44" s="185">
        <f t="shared" si="30"/>
        <v>62004.373650854061</v>
      </c>
      <c r="CA44" s="185">
        <f t="shared" si="30"/>
        <v>62753.037511371665</v>
      </c>
      <c r="CB44" s="185">
        <f t="shared" si="30"/>
        <v>65699.629904910806</v>
      </c>
      <c r="CC44" s="185">
        <f t="shared" si="30"/>
        <v>66671.605775427248</v>
      </c>
      <c r="CD44" s="185">
        <f t="shared" si="30"/>
        <v>66023.572846572235</v>
      </c>
      <c r="CE44" s="185">
        <f t="shared" si="30"/>
        <v>66773.461688990006</v>
      </c>
      <c r="CF44" s="185">
        <f t="shared" si="30"/>
        <v>69710.390893934746</v>
      </c>
      <c r="CG44" s="185">
        <f t="shared" si="30"/>
        <v>70682.623488600017</v>
      </c>
      <c r="CH44" s="185">
        <f t="shared" si="30"/>
        <v>70042.763082032354</v>
      </c>
      <c r="CI44" s="185">
        <f t="shared" si="30"/>
        <v>70793.870299150134</v>
      </c>
      <c r="CJ44" s="185">
        <f t="shared" si="30"/>
        <v>73721.184821292438</v>
      </c>
      <c r="CK44" s="185">
        <f t="shared" si="30"/>
        <v>74708.03044382896</v>
      </c>
      <c r="CL44" s="185">
        <f t="shared" si="30"/>
        <v>74061.946146002432</v>
      </c>
      <c r="CM44" s="185">
        <f t="shared" si="30"/>
        <v>74814.265153159315</v>
      </c>
      <c r="CN44" s="185">
        <f t="shared" si="30"/>
        <v>77732.013265638103</v>
      </c>
      <c r="CO44" s="185">
        <f t="shared" si="30"/>
        <v>78704.762610119855</v>
      </c>
      <c r="CP44" s="185">
        <f t="shared" si="30"/>
        <v>78081.123853497484</v>
      </c>
      <c r="CQ44" s="185">
        <f t="shared" si="30"/>
        <v>78834.648088251401</v>
      </c>
      <c r="CR44" s="185">
        <f t="shared" si="30"/>
        <v>81742.877832884682</v>
      </c>
      <c r="CS44" s="185">
        <f t="shared" si="30"/>
        <v>82715.887288231592</v>
      </c>
      <c r="CT44" s="185">
        <f t="shared" si="30"/>
        <v>82100.298046357013</v>
      </c>
      <c r="CU44" s="185">
        <f t="shared" si="30"/>
        <v>82855.020968161843</v>
      </c>
      <c r="CV44" s="185">
        <f t="shared" si="30"/>
        <v>85753.780156775814</v>
      </c>
      <c r="CW44" s="185">
        <f t="shared" si="30"/>
        <v>86727.05093835594</v>
      </c>
      <c r="CX44" s="185">
        <f t="shared" si="30"/>
        <v>86119.470593834194</v>
      </c>
      <c r="CY44" s="185">
        <f t="shared" si="30"/>
        <v>86875.385683714165</v>
      </c>
      <c r="CZ44" s="185">
        <f t="shared" si="30"/>
        <v>89764.721899469223</v>
      </c>
      <c r="DA44" s="185">
        <f t="shared" si="30"/>
        <v>90752.120593905114</v>
      </c>
      <c r="DB44" s="185">
        <f t="shared" ref="DB44:EA44" si="31">DA47</f>
        <v>90138.6433931965</v>
      </c>
      <c r="DC44" s="185">
        <f t="shared" si="31"/>
        <v>90895.744153417763</v>
      </c>
      <c r="DD44" s="185">
        <f t="shared" si="31"/>
        <v>93775.704752131613</v>
      </c>
      <c r="DE44" s="185">
        <f t="shared" si="31"/>
        <v>94749.502011160206</v>
      </c>
      <c r="DF44" s="185">
        <f t="shared" si="31"/>
        <v>94157.81837033818</v>
      </c>
      <c r="DG44" s="185">
        <f t="shared" si="31"/>
        <v>94916.098324077684</v>
      </c>
      <c r="DH44" s="185">
        <f t="shared" si="31"/>
        <v>97786.730435545585</v>
      </c>
      <c r="DI44" s="185">
        <f t="shared" si="31"/>
        <v>-689.14681089110672</v>
      </c>
      <c r="DJ44" s="185">
        <f t="shared" si="31"/>
        <v>8.6401996668428183E-12</v>
      </c>
      <c r="DK44" s="185">
        <f t="shared" si="31"/>
        <v>8.6401996668428183E-12</v>
      </c>
      <c r="DL44" s="185">
        <f t="shared" si="31"/>
        <v>8.6401996668428183E-12</v>
      </c>
      <c r="DM44" s="185">
        <f t="shared" si="31"/>
        <v>8.6401996668428183E-12</v>
      </c>
      <c r="DN44" s="185">
        <f t="shared" si="31"/>
        <v>8.6401996668428183E-12</v>
      </c>
      <c r="DO44" s="185">
        <f t="shared" si="31"/>
        <v>8.6401996668428183E-12</v>
      </c>
      <c r="DP44" s="185">
        <f t="shared" si="31"/>
        <v>8.6401996668428183E-12</v>
      </c>
      <c r="DQ44" s="185">
        <f t="shared" si="31"/>
        <v>8.6401996668428183E-12</v>
      </c>
      <c r="DR44" s="185">
        <f t="shared" si="31"/>
        <v>8.6401996668428183E-12</v>
      </c>
      <c r="DS44" s="185">
        <f t="shared" si="31"/>
        <v>8.6401996668428183E-12</v>
      </c>
      <c r="DT44" s="185">
        <f t="shared" si="31"/>
        <v>8.6401996668428183E-12</v>
      </c>
      <c r="DU44" s="185">
        <f t="shared" si="31"/>
        <v>8.6401996668428183E-12</v>
      </c>
      <c r="DV44" s="185">
        <f t="shared" si="31"/>
        <v>8.6401996668428183E-12</v>
      </c>
      <c r="DW44" s="185">
        <f t="shared" si="31"/>
        <v>8.6401996668428183E-12</v>
      </c>
      <c r="DX44" s="185">
        <f t="shared" si="31"/>
        <v>8.6401996668428183E-12</v>
      </c>
      <c r="DY44" s="185">
        <f t="shared" si="31"/>
        <v>8.6401996668428183E-12</v>
      </c>
      <c r="DZ44" s="185">
        <f t="shared" si="31"/>
        <v>8.6401996668428183E-12</v>
      </c>
      <c r="EA44" s="185">
        <f t="shared" si="31"/>
        <v>8.6401996668428183E-12</v>
      </c>
    </row>
    <row r="45" spans="1:131" s="122" customFormat="1" outlineLevel="1" x14ac:dyDescent="0.35">
      <c r="A45" s="8"/>
      <c r="B45" s="8"/>
      <c r="C45" s="13"/>
      <c r="D45" s="34"/>
      <c r="E45" s="484" t="str">
        <f xml:space="preserve"> 'FS Qtr'!E$50</f>
        <v>Cash flow available for dividends</v>
      </c>
      <c r="F45" s="484">
        <f xml:space="preserve"> 'FS Qtr'!F$50</f>
        <v>0</v>
      </c>
      <c r="G45" s="484" t="str">
        <f xml:space="preserve"> 'FS Qtr'!G$50</f>
        <v>$ 000s</v>
      </c>
      <c r="H45" s="484">
        <f xml:space="preserve"> 'FS Qtr'!H$50</f>
        <v>222667.04122730854</v>
      </c>
      <c r="I45" s="484">
        <f xml:space="preserve"> 'FS Qtr'!I$50</f>
        <v>0</v>
      </c>
      <c r="J45" s="484">
        <f xml:space="preserve"> 'FS Qtr'!J$50</f>
        <v>0</v>
      </c>
      <c r="K45" s="484">
        <f xml:space="preserve"> 'FS Qtr'!K$50</f>
        <v>0</v>
      </c>
      <c r="L45" s="484">
        <f xml:space="preserve"> 'FS Qtr'!L$50</f>
        <v>0</v>
      </c>
      <c r="M45" s="484">
        <f xml:space="preserve"> 'FS Qtr'!M$50</f>
        <v>1519.3516483516487</v>
      </c>
      <c r="N45" s="484">
        <f xml:space="preserve"> 'FS Qtr'!N$50</f>
        <v>5023.8865989309606</v>
      </c>
      <c r="O45" s="484">
        <f xml:space="preserve"> 'FS Qtr'!O$50</f>
        <v>4170.5295879755431</v>
      </c>
      <c r="P45" s="484">
        <f xml:space="preserve"> 'FS Qtr'!P$50</f>
        <v>2028.6153260439305</v>
      </c>
      <c r="Q45" s="484">
        <f xml:space="preserve"> 'FS Qtr'!Q$50</f>
        <v>3006.71803994626</v>
      </c>
      <c r="R45" s="484">
        <f xml:space="preserve"> 'FS Qtr'!R$50</f>
        <v>4989.357079414217</v>
      </c>
      <c r="S45" s="484">
        <f xml:space="preserve"> 'FS Qtr'!S$50</f>
        <v>4140.2320518402594</v>
      </c>
      <c r="T45" s="484">
        <f xml:space="preserve"> 'FS Qtr'!T$50</f>
        <v>2008.9959885590401</v>
      </c>
      <c r="U45" s="484">
        <f xml:space="preserve"> 'FS Qtr'!U$50</f>
        <v>2982.0798495086847</v>
      </c>
      <c r="V45" s="484">
        <f xml:space="preserve"> 'FS Qtr'!V$50</f>
        <v>4954.807212342962</v>
      </c>
      <c r="W45" s="484">
        <f xml:space="preserve"> 'FS Qtr'!W$50</f>
        <v>4109.8928399861561</v>
      </c>
      <c r="X45" s="484">
        <f xml:space="preserve"> 'FS Qtr'!X$50</f>
        <v>2005.5450977648127</v>
      </c>
      <c r="Y45" s="484">
        <f xml:space="preserve"> 'FS Qtr'!Y$50</f>
        <v>2941.1063861909197</v>
      </c>
      <c r="Z45" s="484">
        <f xml:space="preserve"> 'FS Qtr'!Z$50</f>
        <v>4920.2332273080128</v>
      </c>
      <c r="AA45" s="484">
        <f xml:space="preserve"> 'FS Qtr'!AA$50</f>
        <v>4079.5082826027474</v>
      </c>
      <c r="AB45" s="484">
        <f xml:space="preserve"> 'FS Qtr'!AB$50</f>
        <v>1969.4708359471479</v>
      </c>
      <c r="AC45" s="484">
        <f xml:space="preserve"> 'FS Qtr'!AC$50</f>
        <v>2932.5824991845047</v>
      </c>
      <c r="AD45" s="484">
        <f xml:space="preserve"> 'FS Qtr'!AD$50</f>
        <v>4885.6312946429462</v>
      </c>
      <c r="AE45" s="484">
        <f xml:space="preserve"> 'FS Qtr'!AE$50</f>
        <v>4049.0746500107443</v>
      </c>
      <c r="AF45" s="484">
        <f xml:space="preserve"> 'FS Qtr'!AF$50</f>
        <v>1949.5581621709948</v>
      </c>
      <c r="AG45" s="484">
        <f xml:space="preserve"> 'FS Qtr'!AG$50</f>
        <v>2907.71613842746</v>
      </c>
      <c r="AH45" s="484">
        <f xml:space="preserve"> 'FS Qtr'!AH$50</f>
        <v>4850.9975241468455</v>
      </c>
      <c r="AI45" s="484">
        <f xml:space="preserve"> 'FS Qtr'!AI$50</f>
        <v>4018.5881513856307</v>
      </c>
      <c r="AJ45" s="484">
        <f xml:space="preserve"> 'FS Qtr'!AJ$50</f>
        <v>1929.5407479852247</v>
      </c>
      <c r="AK45" s="484">
        <f xml:space="preserve"> 'FS Qtr'!AK$50</f>
        <v>2882.7664163421891</v>
      </c>
      <c r="AL45" s="484">
        <f xml:space="preserve"> 'FS Qtr'!AL$50</f>
        <v>4816.327963781755</v>
      </c>
      <c r="AM45" s="484">
        <f xml:space="preserve"> 'FS Qtr'!AM$50</f>
        <v>3988.0449334558452</v>
      </c>
      <c r="AN45" s="484">
        <f xml:space="preserve"> 'FS Qtr'!AN$50</f>
        <v>1925.2066305179528</v>
      </c>
      <c r="AO45" s="484">
        <f xml:space="preserve"> 'FS Qtr'!AO$50</f>
        <v>2841.9379521318856</v>
      </c>
      <c r="AP45" s="484">
        <f xml:space="preserve"> 'FS Qtr'!AP$50</f>
        <v>4781.6185983442665</v>
      </c>
      <c r="AQ45" s="484">
        <f xml:space="preserve"> 'FS Qtr'!AQ$50</f>
        <v>3957.4410791751011</v>
      </c>
      <c r="AR45" s="484">
        <f xml:space="preserve"> 'FS Qtr'!AR$50</f>
        <v>1889.1772904874442</v>
      </c>
      <c r="AS45" s="484">
        <f xml:space="preserve"> 'FS Qtr'!AS$50</f>
        <v>2832.6017911092231</v>
      </c>
      <c r="AT45" s="484">
        <f xml:space="preserve"> 'FS Qtr'!AT$50</f>
        <v>4746.8653481107795</v>
      </c>
      <c r="AU45" s="484">
        <f xml:space="preserve"> 'FS Qtr'!AU$50</f>
        <v>3926.7726063682762</v>
      </c>
      <c r="AV45" s="484">
        <f xml:space="preserve"> 'FS Qtr'!AV$50</f>
        <v>1868.823879593665</v>
      </c>
      <c r="AW45" s="484">
        <f xml:space="preserve"> 'FS Qtr'!AW$50</f>
        <v>2807.3791745912417</v>
      </c>
      <c r="AX45" s="484">
        <f xml:space="preserve"> 'FS Qtr'!AX$50</f>
        <v>4712.0640674558335</v>
      </c>
      <c r="AY45" s="484">
        <f xml:space="preserve"> 'FS Qtr'!AY$50</f>
        <v>3896.0354663503745</v>
      </c>
      <c r="AZ45" s="484">
        <f xml:space="preserve"> 'FS Qtr'!AZ$50</f>
        <v>1848.3509904106313</v>
      </c>
      <c r="BA45" s="484">
        <f xml:space="preserve"> 'FS Qtr'!BA$50</f>
        <v>2782.0577672391714</v>
      </c>
      <c r="BB45" s="484">
        <f xml:space="preserve"> 'FS Qtr'!BB$50</f>
        <v>4677.2105434430441</v>
      </c>
      <c r="BC45" s="484">
        <f xml:space="preserve"> 'FS Qtr'!BC$50</f>
        <v>3865.225542517991</v>
      </c>
      <c r="BD45" s="484">
        <f xml:space="preserve"> 'FS Qtr'!BD$50</f>
        <v>1843.0720590969331</v>
      </c>
      <c r="BE45" s="484">
        <f xml:space="preserve"> 'FS Qtr'!BE$50</f>
        <v>2741.3162515247823</v>
      </c>
      <c r="BF45" s="484">
        <f xml:space="preserve"> 'FS Qtr'!BF$50</f>
        <v>4642.3004943880223</v>
      </c>
      <c r="BG45" s="484">
        <f xml:space="preserve"> 'FS Qtr'!BG$50</f>
        <v>3834.3386489127424</v>
      </c>
      <c r="BH45" s="484">
        <f xml:space="preserve"> 'FS Qtr'!BH$50</f>
        <v>1807.0312923881415</v>
      </c>
      <c r="BI45" s="484">
        <f xml:space="preserve"> 'FS Qtr'!BI$50</f>
        <v>2731.1023978583507</v>
      </c>
      <c r="BJ45" s="484">
        <f xml:space="preserve"> 'FS Qtr'!BJ$50</f>
        <v>4607.3295683927436</v>
      </c>
      <c r="BK45" s="484">
        <f xml:space="preserve"> 'FS Qtr'!BK$50</f>
        <v>3803.3705287560883</v>
      </c>
      <c r="BL45" s="484">
        <f xml:space="preserve"> 'FS Qtr'!BL$50</f>
        <v>1786.1765635552633</v>
      </c>
      <c r="BM45" s="484">
        <f xml:space="preserve"> 'FS Qtr'!BM$50</f>
        <v>2705.4601656930258</v>
      </c>
      <c r="BN45" s="484">
        <f xml:space="preserve"> 'FS Qtr'!BN$50</f>
        <v>4572.2933418507855</v>
      </c>
      <c r="BO45" s="484">
        <f xml:space="preserve"> 'FS Qtr'!BO$50</f>
        <v>3772.3168529549539</v>
      </c>
      <c r="BP45" s="484">
        <f xml:space="preserve"> 'FS Qtr'!BP$50</f>
        <v>1765.1865135060509</v>
      </c>
      <c r="BQ45" s="484">
        <f xml:space="preserve"> 'FS Qtr'!BQ$50</f>
        <v>2679.7025994275532</v>
      </c>
      <c r="BR45" s="484">
        <f xml:space="preserve"> 'FS Qtr'!BR$50</f>
        <v>4537.1873179228514</v>
      </c>
      <c r="BS45" s="484">
        <f xml:space="preserve"> 'FS Qtr'!BS$50</f>
        <v>3741.1732185775827</v>
      </c>
      <c r="BT45" s="484">
        <f xml:space="preserve"> 'FS Qtr'!BT$50</f>
        <v>1758.8958323021477</v>
      </c>
      <c r="BU45" s="484">
        <f xml:space="preserve"> 'FS Qtr'!BU$50</f>
        <v>2638.9865438332372</v>
      </c>
      <c r="BV45" s="484">
        <f xml:space="preserve"> 'FS Qtr'!BV$50</f>
        <v>4502.0069249819471</v>
      </c>
      <c r="BW45" s="484">
        <f xml:space="preserve"> 'FS Qtr'!BW$50</f>
        <v>3709.9351472990134</v>
      </c>
      <c r="BX45" s="484">
        <f xml:space="preserve"> 'FS Qtr'!BX$50</f>
        <v>1722.7837962499902</v>
      </c>
      <c r="BY45" s="484">
        <f xml:space="preserve"> 'FS Qtr'!BY$50</f>
        <v>2627.8241038459855</v>
      </c>
      <c r="BZ45" s="484">
        <f xml:space="preserve"> 'FS Qtr'!BZ$50</f>
        <v>4466.7475150276478</v>
      </c>
      <c r="CA45" s="484">
        <f xml:space="preserve"> 'FS Qtr'!CA$50</f>
        <v>3678.5980838155601</v>
      </c>
      <c r="CB45" s="484">
        <f xml:space="preserve"> 'FS Qtr'!CB$50</f>
        <v>1701.3626095709205</v>
      </c>
      <c r="CC45" s="484">
        <f xml:space="preserve"> 'FS Qtr'!CC$50</f>
        <v>2601.6942997167585</v>
      </c>
      <c r="CD45" s="484">
        <f xml:space="preserve"> 'FS Qtr'!CD$50</f>
        <v>4431.4043620687899</v>
      </c>
      <c r="CE45" s="484">
        <f xml:space="preserve"> 'FS Qtr'!CE$50</f>
        <v>3647.1573942276741</v>
      </c>
      <c r="CF45" s="484">
        <f xml:space="preserve"> 'FS Qtr'!CF$50</f>
        <v>1679.7890595480376</v>
      </c>
      <c r="CG45" s="484">
        <f xml:space="preserve"> 'FS Qtr'!CG$50</f>
        <v>2575.4314086216336</v>
      </c>
      <c r="CH45" s="484">
        <f xml:space="preserve"> 'FS Qtr'!CH$50</f>
        <v>4395.9726604739562</v>
      </c>
      <c r="CI45" s="484">
        <f xml:space="preserve"> 'FS Qtr'!CI$50</f>
        <v>3615.6083643905404</v>
      </c>
      <c r="CJ45" s="484">
        <f xml:space="preserve"> 'FS Qtr'!CJ$50</f>
        <v>1672.4139038003891</v>
      </c>
      <c r="CK45" s="484">
        <f xml:space="preserve"> 'FS Qtr'!CK$50</f>
        <v>2534.6755740795943</v>
      </c>
      <c r="CL45" s="484">
        <f xml:space="preserve"> 'FS Qtr'!CL$50</f>
        <v>4360.4475232891255</v>
      </c>
      <c r="CM45" s="484">
        <f xml:space="preserve"> 'FS Qtr'!CM$50</f>
        <v>3583.9461982317816</v>
      </c>
      <c r="CN45" s="484">
        <f xml:space="preserve"> 'FS Qtr'!CN$50</f>
        <v>1636.1669478320509</v>
      </c>
      <c r="CO45" s="484">
        <f xml:space="preserve"> 'FS Qtr'!CO$50</f>
        <v>2522.4877250291902</v>
      </c>
      <c r="CP45" s="484">
        <f xml:space="preserve"> 'FS Qtr'!CP$50</f>
        <v>4324.8239805218018</v>
      </c>
      <c r="CQ45" s="484">
        <f xml:space="preserve"> 'FS Qtr'!CQ$50</f>
        <v>3552.1660160355682</v>
      </c>
      <c r="CR45" s="484">
        <f xml:space="preserve"> 'FS Qtr'!CR$50</f>
        <v>1614.109216234112</v>
      </c>
      <c r="CS45" s="484">
        <f xml:space="preserve"> 'FS Qtr'!CS$50</f>
        <v>2495.79740118472</v>
      </c>
      <c r="CT45" s="484">
        <f xml:space="preserve"> 'FS Qtr'!CT$50</f>
        <v>4289.0969773909501</v>
      </c>
      <c r="CU45" s="484">
        <f xml:space="preserve"> 'FS Qtr'!CU$50</f>
        <v>3520.2628526924959</v>
      </c>
      <c r="CV45" s="484">
        <f xml:space="preserve"> 'FS Qtr'!CV$50</f>
        <v>1591.8807780366615</v>
      </c>
      <c r="CW45" s="484">
        <f xml:space="preserve"> 'FS Qtr'!CW$50</f>
        <v>2468.9549241734603</v>
      </c>
      <c r="CX45" s="484">
        <f xml:space="preserve"> 'FS Qtr'!CX$50</f>
        <v>4253.2613725420415</v>
      </c>
      <c r="CY45" s="484">
        <f xml:space="preserve"> 'FS Qtr'!CY$50</f>
        <v>3488.2316559144965</v>
      </c>
      <c r="CZ45" s="484">
        <f xml:space="preserve"> 'FS Qtr'!CZ$50</f>
        <v>1583.3421581221173</v>
      </c>
      <c r="DA45" s="484">
        <f xml:space="preserve"> 'FS Qtr'!DA$50</f>
        <v>2428.0899825412234</v>
      </c>
      <c r="DB45" s="484">
        <f xml:space="preserve"> 'FS Qtr'!DB$50</f>
        <v>4217.3119362265334</v>
      </c>
      <c r="DC45" s="484">
        <f xml:space="preserve"> 'FS Qtr'!DC$50</f>
        <v>3456.0672844141181</v>
      </c>
      <c r="DD45" s="484">
        <f xml:space="preserve"> 'FS Qtr'!DD$50</f>
        <v>1546.8924844518847</v>
      </c>
      <c r="DE45" s="484">
        <f xml:space="preserve"> 'FS Qtr'!DE$50</f>
        <v>2414.7934808728296</v>
      </c>
      <c r="DF45" s="484">
        <f xml:space="preserve"> 'FS Qtr'!DF$50</f>
        <v>4181.2433484450221</v>
      </c>
      <c r="DG45" s="484">
        <f xml:space="preserve"> 'FS Qtr'!DG$50</f>
        <v>3423.7645060474233</v>
      </c>
      <c r="DH45" s="484">
        <f xml:space="preserve"> 'FS Qtr'!DH$50</f>
        <v>-98475.877246436692</v>
      </c>
      <c r="DI45" s="484">
        <f xml:space="preserve"> 'FS Qtr'!DI$50</f>
        <v>1239.2070627614662</v>
      </c>
      <c r="DJ45" s="484">
        <f xml:space="preserve"> 'FS Qtr'!DJ$50</f>
        <v>0</v>
      </c>
      <c r="DK45" s="484">
        <f xml:space="preserve"> 'FS Qtr'!DK$50</f>
        <v>0</v>
      </c>
      <c r="DL45" s="484">
        <f xml:space="preserve"> 'FS Qtr'!DL$50</f>
        <v>0</v>
      </c>
      <c r="DM45" s="484">
        <f xml:space="preserve"> 'FS Qtr'!DM$50</f>
        <v>0</v>
      </c>
      <c r="DN45" s="484">
        <f xml:space="preserve"> 'FS Qtr'!DN$50</f>
        <v>0</v>
      </c>
      <c r="DO45" s="484">
        <f xml:space="preserve"> 'FS Qtr'!DO$50</f>
        <v>0</v>
      </c>
      <c r="DP45" s="484">
        <f xml:space="preserve"> 'FS Qtr'!DP$50</f>
        <v>0</v>
      </c>
      <c r="DQ45" s="484">
        <f xml:space="preserve"> 'FS Qtr'!DQ$50</f>
        <v>0</v>
      </c>
      <c r="DR45" s="484">
        <f xml:space="preserve"> 'FS Qtr'!DR$50</f>
        <v>0</v>
      </c>
      <c r="DS45" s="484">
        <f xml:space="preserve"> 'FS Qtr'!DS$50</f>
        <v>0</v>
      </c>
      <c r="DT45" s="484">
        <f xml:space="preserve"> 'FS Qtr'!DT$50</f>
        <v>0</v>
      </c>
      <c r="DU45" s="484">
        <f xml:space="preserve"> 'FS Qtr'!DU$50</f>
        <v>0</v>
      </c>
      <c r="DV45" s="484">
        <f xml:space="preserve"> 'FS Qtr'!DV$50</f>
        <v>0</v>
      </c>
      <c r="DW45" s="484">
        <f xml:space="preserve"> 'FS Qtr'!DW$50</f>
        <v>0</v>
      </c>
      <c r="DX45" s="484">
        <f xml:space="preserve"> 'FS Qtr'!DX$50</f>
        <v>0</v>
      </c>
      <c r="DY45" s="484">
        <f xml:space="preserve"> 'FS Qtr'!DY$50</f>
        <v>0</v>
      </c>
      <c r="DZ45" s="484">
        <f xml:space="preserve"> 'FS Qtr'!DZ$50</f>
        <v>0</v>
      </c>
      <c r="EA45" s="484">
        <f xml:space="preserve"> 'FS Qtr'!EA$50</f>
        <v>0</v>
      </c>
    </row>
    <row r="46" spans="1:131" s="122" customFormat="1" outlineLevel="1" x14ac:dyDescent="0.35">
      <c r="A46" s="8"/>
      <c r="B46" s="8"/>
      <c r="C46" s="13"/>
      <c r="D46" s="34"/>
      <c r="E46" s="552" t="str">
        <f t="shared" ref="E46:AJ46" si="32" xml:space="preserve"> E$64</f>
        <v>Dividends paid POS</v>
      </c>
      <c r="F46" s="552">
        <f t="shared" si="32"/>
        <v>0</v>
      </c>
      <c r="G46" s="552" t="str">
        <f t="shared" si="32"/>
        <v>$ 000s</v>
      </c>
      <c r="H46" s="552">
        <f t="shared" si="32"/>
        <v>222667.04122730848</v>
      </c>
      <c r="I46" s="552">
        <f t="shared" si="32"/>
        <v>0</v>
      </c>
      <c r="J46" s="552">
        <f t="shared" si="32"/>
        <v>0</v>
      </c>
      <c r="K46" s="552">
        <f t="shared" si="32"/>
        <v>0</v>
      </c>
      <c r="L46" s="552">
        <f t="shared" si="32"/>
        <v>0</v>
      </c>
      <c r="M46" s="552">
        <f t="shared" si="32"/>
        <v>1519.3516483516487</v>
      </c>
      <c r="N46" s="552">
        <f t="shared" si="32"/>
        <v>5023.8865989309606</v>
      </c>
      <c r="O46" s="552">
        <f t="shared" si="32"/>
        <v>2639.7867058423899</v>
      </c>
      <c r="P46" s="552">
        <f t="shared" si="32"/>
        <v>1060.6310622656251</v>
      </c>
      <c r="Q46" s="552">
        <f t="shared" si="32"/>
        <v>3791.2770487336711</v>
      </c>
      <c r="R46" s="552">
        <f t="shared" si="32"/>
        <v>4259.8770906937561</v>
      </c>
      <c r="S46" s="552">
        <f t="shared" si="32"/>
        <v>1042.7088144556815</v>
      </c>
      <c r="T46" s="552">
        <f t="shared" si="32"/>
        <v>1040.7671968364189</v>
      </c>
      <c r="U46" s="552">
        <f t="shared" si="32"/>
        <v>3757.7798200412162</v>
      </c>
      <c r="V46" s="552">
        <f t="shared" si="32"/>
        <v>4224.000218361738</v>
      </c>
      <c r="W46" s="552">
        <f t="shared" si="32"/>
        <v>1022.7892127952941</v>
      </c>
      <c r="X46" s="552">
        <f t="shared" si="32"/>
        <v>1020.8084706089812</v>
      </c>
      <c r="Y46" s="552">
        <f t="shared" si="32"/>
        <v>3724.2545897984583</v>
      </c>
      <c r="Z46" s="552">
        <f t="shared" si="32"/>
        <v>4188.1062102303531</v>
      </c>
      <c r="AA46" s="552">
        <f t="shared" si="32"/>
        <v>1002.7721077907047</v>
      </c>
      <c r="AB46" s="552">
        <f t="shared" si="32"/>
        <v>1000.7514526577284</v>
      </c>
      <c r="AC46" s="552">
        <f t="shared" si="32"/>
        <v>3690.6975749323938</v>
      </c>
      <c r="AD46" s="552">
        <f t="shared" si="32"/>
        <v>4152.191209556212</v>
      </c>
      <c r="AE46" s="552">
        <f t="shared" si="32"/>
        <v>982.65402282707737</v>
      </c>
      <c r="AF46" s="552">
        <f t="shared" si="32"/>
        <v>980.59265048158113</v>
      </c>
      <c r="AG46" s="552">
        <f t="shared" si="32"/>
        <v>3657.1049321532691</v>
      </c>
      <c r="AH46" s="552">
        <f t="shared" si="32"/>
        <v>4116.2512993505097</v>
      </c>
      <c r="AI46" s="552">
        <f t="shared" si="32"/>
        <v>962.43141875580363</v>
      </c>
      <c r="AJ46" s="552">
        <f t="shared" si="32"/>
        <v>960.32850872557128</v>
      </c>
      <c r="AK46" s="552">
        <f t="shared" ref="AK46:BP46" si="33" xml:space="preserve"> AK$64</f>
        <v>3623.4727566615193</v>
      </c>
      <c r="AL46" s="552">
        <f t="shared" si="33"/>
        <v>4080.2825010781335</v>
      </c>
      <c r="AM46" s="552">
        <f t="shared" si="33"/>
        <v>942.10069259699731</v>
      </c>
      <c r="AN46" s="552">
        <f t="shared" si="33"/>
        <v>939.95540787688628</v>
      </c>
      <c r="AO46" s="552">
        <f t="shared" si="33"/>
        <v>3589.7970808290256</v>
      </c>
      <c r="AP46" s="552">
        <f t="shared" si="33"/>
        <v>4044.2807733309892</v>
      </c>
      <c r="AQ46" s="552">
        <f t="shared" si="33"/>
        <v>921.65817621602537</v>
      </c>
      <c r="AR46" s="552">
        <f t="shared" si="33"/>
        <v>919.46966293482092</v>
      </c>
      <c r="AS46" s="552">
        <f t="shared" si="33"/>
        <v>3556.0738728542283</v>
      </c>
      <c r="AT46" s="552">
        <f t="shared" si="33"/>
        <v>4008.2420104750345</v>
      </c>
      <c r="AU46" s="552">
        <f t="shared" si="33"/>
        <v>901.10013497355976</v>
      </c>
      <c r="AV46" s="552">
        <f t="shared" si="33"/>
        <v>898.86752205411403</v>
      </c>
      <c r="AW46" s="552">
        <f t="shared" si="33"/>
        <v>3522.2990353904879</v>
      </c>
      <c r="AX46" s="552">
        <f t="shared" si="33"/>
        <v>3972.1620412704606</v>
      </c>
      <c r="AY46" s="552">
        <f t="shared" si="33"/>
        <v>880.42276634860264</v>
      </c>
      <c r="AZ46" s="552">
        <f t="shared" si="33"/>
        <v>878.14516516112872</v>
      </c>
      <c r="BA46" s="552">
        <f t="shared" si="33"/>
        <v>3488.4684041472365</v>
      </c>
      <c r="BB46" s="552">
        <f t="shared" si="33"/>
        <v>3936.0366274645103</v>
      </c>
      <c r="BC46" s="552">
        <f t="shared" si="33"/>
        <v>859.62219853396186</v>
      </c>
      <c r="BD46" s="552">
        <f t="shared" si="33"/>
        <v>857.29870254233629</v>
      </c>
      <c r="BE46" s="552">
        <f t="shared" si="33"/>
        <v>3454.5777464633084</v>
      </c>
      <c r="BF46" s="552">
        <f t="shared" si="33"/>
        <v>3899.8614623563581</v>
      </c>
      <c r="BG46" s="552">
        <f t="shared" si="33"/>
        <v>838.69448900359203</v>
      </c>
      <c r="BH46" s="552">
        <f t="shared" si="33"/>
        <v>836.32417340453526</v>
      </c>
      <c r="BI46" s="552">
        <f t="shared" si="33"/>
        <v>3420.6227598519172</v>
      </c>
      <c r="BJ46" s="552">
        <f t="shared" si="33"/>
        <v>3863.6321693334994</v>
      </c>
      <c r="BK46" s="552">
        <f t="shared" si="33"/>
        <v>817.63562305126288</v>
      </c>
      <c r="BL46" s="552">
        <f t="shared" si="33"/>
        <v>815.21754440624545</v>
      </c>
      <c r="BM46" s="552">
        <f t="shared" si="33"/>
        <v>3386.5990705166932</v>
      </c>
      <c r="BN46" s="552">
        <f t="shared" si="33"/>
        <v>3827.3443003790517</v>
      </c>
      <c r="BO46" s="552">
        <f t="shared" si="33"/>
        <v>796.44151229994668</v>
      </c>
      <c r="BP46" s="552">
        <f t="shared" si="33"/>
        <v>793.97470815968154</v>
      </c>
      <c r="BQ46" s="552">
        <f t="shared" ref="BQ46:CV46" si="34" xml:space="preserve"> BQ$64</f>
        <v>3352.5022318382098</v>
      </c>
      <c r="BR46" s="552">
        <f t="shared" si="34"/>
        <v>3790.9933345494137</v>
      </c>
      <c r="BS46" s="552">
        <f t="shared" si="34"/>
        <v>775.10799318136537</v>
      </c>
      <c r="BT46" s="552">
        <f t="shared" si="34"/>
        <v>772.59148170272965</v>
      </c>
      <c r="BU46" s="552">
        <f t="shared" si="34"/>
        <v>3318.3277228303778</v>
      </c>
      <c r="BV46" s="552">
        <f t="shared" si="34"/>
        <v>3754.5746764216574</v>
      </c>
      <c r="BW46" s="552">
        <f t="shared" si="34"/>
        <v>753.63082538506251</v>
      </c>
      <c r="BX46" s="552">
        <f t="shared" si="34"/>
        <v>751.06360494030423</v>
      </c>
      <c r="BY46" s="552">
        <f t="shared" si="34"/>
        <v>3284.0709465661339</v>
      </c>
      <c r="BZ46" s="552">
        <f t="shared" si="34"/>
        <v>3718.0836545100374</v>
      </c>
      <c r="CA46" s="552">
        <f t="shared" si="34"/>
        <v>732.00569027641495</v>
      </c>
      <c r="CB46" s="552">
        <f t="shared" si="34"/>
        <v>729.38673905447968</v>
      </c>
      <c r="CC46" s="552">
        <f t="shared" si="34"/>
        <v>3249.7272285717709</v>
      </c>
      <c r="CD46" s="552">
        <f t="shared" si="34"/>
        <v>3681.5155196510214</v>
      </c>
      <c r="CE46" s="552">
        <f t="shared" si="34"/>
        <v>710.22818928293464</v>
      </c>
      <c r="CF46" s="552">
        <f t="shared" si="34"/>
        <v>707.55646488276489</v>
      </c>
      <c r="CG46" s="552">
        <f t="shared" si="34"/>
        <v>3215.2918151892882</v>
      </c>
      <c r="CH46" s="552">
        <f t="shared" si="34"/>
        <v>3644.8654433561715</v>
      </c>
      <c r="CI46" s="552">
        <f t="shared" si="34"/>
        <v>688.29384224823389</v>
      </c>
      <c r="CJ46" s="552">
        <f t="shared" si="34"/>
        <v>685.56828126386836</v>
      </c>
      <c r="CK46" s="552">
        <f t="shared" si="34"/>
        <v>3180.759871906117</v>
      </c>
      <c r="CL46" s="552">
        <f t="shared" si="34"/>
        <v>3608.1285161322512</v>
      </c>
      <c r="CM46" s="552">
        <f t="shared" si="34"/>
        <v>666.19808575299317</v>
      </c>
      <c r="CN46" s="552">
        <f t="shared" si="34"/>
        <v>663.41760335030904</v>
      </c>
      <c r="CO46" s="552">
        <f t="shared" si="34"/>
        <v>3146.1264816515677</v>
      </c>
      <c r="CP46" s="552">
        <f t="shared" si="34"/>
        <v>3571.2997457678875</v>
      </c>
      <c r="CQ46" s="552">
        <f t="shared" si="34"/>
        <v>643.93627140228091</v>
      </c>
      <c r="CR46" s="552">
        <f t="shared" si="34"/>
        <v>641.0997608872035</v>
      </c>
      <c r="CS46" s="552">
        <f t="shared" si="34"/>
        <v>3111.3866430593098</v>
      </c>
      <c r="CT46" s="552">
        <f t="shared" si="34"/>
        <v>3534.3740555861114</v>
      </c>
      <c r="CU46" s="552">
        <f t="shared" si="34"/>
        <v>621.50366407852198</v>
      </c>
      <c r="CV46" s="552">
        <f t="shared" si="34"/>
        <v>618.60999645653737</v>
      </c>
      <c r="CW46" s="552">
        <f t="shared" ref="CW46:EA46" si="35" xml:space="preserve"> CW$64</f>
        <v>3076.5352686952083</v>
      </c>
      <c r="CX46" s="552">
        <f t="shared" si="35"/>
        <v>3497.3462826620735</v>
      </c>
      <c r="CY46" s="552">
        <f t="shared" si="35"/>
        <v>598.89544015944239</v>
      </c>
      <c r="CZ46" s="552">
        <f t="shared" si="35"/>
        <v>595.94346368623292</v>
      </c>
      <c r="DA46" s="552">
        <f t="shared" si="35"/>
        <v>3041.5671832498269</v>
      </c>
      <c r="DB46" s="552">
        <f t="shared" si="35"/>
        <v>3460.2111760052694</v>
      </c>
      <c r="DC46" s="552">
        <f t="shared" si="35"/>
        <v>576.10668570027906</v>
      </c>
      <c r="DD46" s="552">
        <f t="shared" si="35"/>
        <v>573.09522542330069</v>
      </c>
      <c r="DE46" s="552">
        <f t="shared" si="35"/>
        <v>3006.477121694857</v>
      </c>
      <c r="DF46" s="552">
        <f t="shared" si="35"/>
        <v>3422.9633947055136</v>
      </c>
      <c r="DG46" s="552">
        <f t="shared" si="35"/>
        <v>553.13239457952204</v>
      </c>
      <c r="DH46" s="552">
        <f t="shared" si="35"/>
        <v>0</v>
      </c>
      <c r="DI46" s="552">
        <f t="shared" si="35"/>
        <v>550.06025187035084</v>
      </c>
      <c r="DJ46" s="552">
        <f t="shared" si="35"/>
        <v>0</v>
      </c>
      <c r="DK46" s="552">
        <f t="shared" si="35"/>
        <v>0</v>
      </c>
      <c r="DL46" s="552">
        <f t="shared" si="35"/>
        <v>0</v>
      </c>
      <c r="DM46" s="552">
        <f t="shared" si="35"/>
        <v>0</v>
      </c>
      <c r="DN46" s="552">
        <f t="shared" si="35"/>
        <v>0</v>
      </c>
      <c r="DO46" s="552">
        <f t="shared" si="35"/>
        <v>0</v>
      </c>
      <c r="DP46" s="552">
        <f t="shared" si="35"/>
        <v>0</v>
      </c>
      <c r="DQ46" s="552">
        <f t="shared" si="35"/>
        <v>0</v>
      </c>
      <c r="DR46" s="552">
        <f t="shared" si="35"/>
        <v>0</v>
      </c>
      <c r="DS46" s="552">
        <f t="shared" si="35"/>
        <v>0</v>
      </c>
      <c r="DT46" s="552">
        <f t="shared" si="35"/>
        <v>0</v>
      </c>
      <c r="DU46" s="552">
        <f t="shared" si="35"/>
        <v>0</v>
      </c>
      <c r="DV46" s="552">
        <f t="shared" si="35"/>
        <v>0</v>
      </c>
      <c r="DW46" s="552">
        <f t="shared" si="35"/>
        <v>0</v>
      </c>
      <c r="DX46" s="552">
        <f t="shared" si="35"/>
        <v>0</v>
      </c>
      <c r="DY46" s="552">
        <f t="shared" si="35"/>
        <v>0</v>
      </c>
      <c r="DZ46" s="552">
        <f t="shared" si="35"/>
        <v>0</v>
      </c>
      <c r="EA46" s="552">
        <f t="shared" si="35"/>
        <v>0</v>
      </c>
    </row>
    <row r="47" spans="1:131" s="483" customFormat="1" outlineLevel="1" x14ac:dyDescent="0.35">
      <c r="A47" s="485"/>
      <c r="B47" s="485"/>
      <c r="C47" s="486"/>
      <c r="D47" s="487"/>
      <c r="E47" s="488" t="s">
        <v>160</v>
      </c>
      <c r="F47" s="488"/>
      <c r="G47" s="488" t="str">
        <f xml:space="preserve"> SMU</f>
        <v>$ 000s</v>
      </c>
      <c r="H47" s="488"/>
      <c r="I47" s="489"/>
      <c r="J47" s="488">
        <f t="shared" ref="J47:AO47" si="36" xml:space="preserve"> IF( J42 = 1, $F41, J44 + J45 - J46)</f>
        <v>0</v>
      </c>
      <c r="K47" s="488">
        <f t="shared" si="36"/>
        <v>0</v>
      </c>
      <c r="L47" s="488">
        <f t="shared" si="36"/>
        <v>0</v>
      </c>
      <c r="M47" s="488">
        <f t="shared" si="36"/>
        <v>0</v>
      </c>
      <c r="N47" s="488">
        <f t="shared" si="36"/>
        <v>0</v>
      </c>
      <c r="O47" s="488">
        <f t="shared" si="36"/>
        <v>1530.7428821331532</v>
      </c>
      <c r="P47" s="488">
        <f t="shared" si="36"/>
        <v>2498.7271459114586</v>
      </c>
      <c r="Q47" s="488">
        <f t="shared" si="36"/>
        <v>1714.1681371240475</v>
      </c>
      <c r="R47" s="488">
        <f t="shared" si="36"/>
        <v>2443.6481258445083</v>
      </c>
      <c r="S47" s="488">
        <f t="shared" si="36"/>
        <v>5541.1713632290866</v>
      </c>
      <c r="T47" s="488">
        <f t="shared" si="36"/>
        <v>6509.400154951707</v>
      </c>
      <c r="U47" s="488">
        <f t="shared" si="36"/>
        <v>5733.7001844191745</v>
      </c>
      <c r="V47" s="488">
        <f t="shared" si="36"/>
        <v>6464.5071784003976</v>
      </c>
      <c r="W47" s="488">
        <f t="shared" si="36"/>
        <v>9551.6108055912591</v>
      </c>
      <c r="X47" s="488">
        <f t="shared" si="36"/>
        <v>10536.34743274709</v>
      </c>
      <c r="Y47" s="488">
        <f t="shared" si="36"/>
        <v>9753.1992291395527</v>
      </c>
      <c r="Z47" s="488">
        <f t="shared" si="36"/>
        <v>10485.326246217212</v>
      </c>
      <c r="AA47" s="488">
        <f t="shared" si="36"/>
        <v>13562.062421029255</v>
      </c>
      <c r="AB47" s="488">
        <f t="shared" si="36"/>
        <v>14530.781804318674</v>
      </c>
      <c r="AC47" s="488">
        <f t="shared" si="36"/>
        <v>13772.666728570784</v>
      </c>
      <c r="AD47" s="488">
        <f t="shared" si="36"/>
        <v>14506.10681365752</v>
      </c>
      <c r="AE47" s="488">
        <f t="shared" si="36"/>
        <v>17572.527440841186</v>
      </c>
      <c r="AF47" s="488">
        <f t="shared" si="36"/>
        <v>18541.4929525306</v>
      </c>
      <c r="AG47" s="488">
        <f t="shared" si="36"/>
        <v>17792.104158804788</v>
      </c>
      <c r="AH47" s="488">
        <f t="shared" si="36"/>
        <v>18526.850383601122</v>
      </c>
      <c r="AI47" s="488">
        <f t="shared" si="36"/>
        <v>21583.007116230947</v>
      </c>
      <c r="AJ47" s="488">
        <f t="shared" si="36"/>
        <v>22552.219355490601</v>
      </c>
      <c r="AK47" s="488">
        <f t="shared" si="36"/>
        <v>21811.513015171273</v>
      </c>
      <c r="AL47" s="488">
        <f t="shared" si="36"/>
        <v>22547.558477874893</v>
      </c>
      <c r="AM47" s="488">
        <f t="shared" si="36"/>
        <v>25593.502718733744</v>
      </c>
      <c r="AN47" s="488">
        <f t="shared" si="36"/>
        <v>26578.753941374813</v>
      </c>
      <c r="AO47" s="488">
        <f t="shared" si="36"/>
        <v>25830.89481267767</v>
      </c>
      <c r="AP47" s="488">
        <f t="shared" ref="AP47:BU47" si="37" xml:space="preserve"> IF( AP42 = 1, $F41, AP44 + AP45 - AP46)</f>
        <v>26568.232637690948</v>
      </c>
      <c r="AQ47" s="488">
        <f t="shared" si="37"/>
        <v>29604.015540650023</v>
      </c>
      <c r="AR47" s="488">
        <f t="shared" si="37"/>
        <v>30573.723168202647</v>
      </c>
      <c r="AS47" s="488">
        <f t="shared" si="37"/>
        <v>29850.25108645764</v>
      </c>
      <c r="AT47" s="488">
        <f t="shared" si="37"/>
        <v>30588.874424093388</v>
      </c>
      <c r="AU47" s="488">
        <f t="shared" si="37"/>
        <v>33614.546895488107</v>
      </c>
      <c r="AV47" s="488">
        <f t="shared" si="37"/>
        <v>34584.503253027659</v>
      </c>
      <c r="AW47" s="488">
        <f t="shared" si="37"/>
        <v>33869.583392228407</v>
      </c>
      <c r="AX47" s="488">
        <f t="shared" si="37"/>
        <v>34609.48541841378</v>
      </c>
      <c r="AY47" s="488">
        <f t="shared" si="37"/>
        <v>37625.098118415553</v>
      </c>
      <c r="AZ47" s="488">
        <f t="shared" si="37"/>
        <v>38595.303943665058</v>
      </c>
      <c r="BA47" s="488">
        <f t="shared" si="37"/>
        <v>37888.893306756996</v>
      </c>
      <c r="BB47" s="488">
        <f t="shared" si="37"/>
        <v>38630.067222735524</v>
      </c>
      <c r="BC47" s="488">
        <f t="shared" si="37"/>
        <v>41635.670566719549</v>
      </c>
      <c r="BD47" s="488">
        <f t="shared" si="37"/>
        <v>42621.44392327415</v>
      </c>
      <c r="BE47" s="488">
        <f t="shared" si="37"/>
        <v>41908.182428335625</v>
      </c>
      <c r="BF47" s="488">
        <f t="shared" si="37"/>
        <v>42650.621460367292</v>
      </c>
      <c r="BG47" s="488">
        <f t="shared" si="37"/>
        <v>45646.265620276448</v>
      </c>
      <c r="BH47" s="488">
        <f t="shared" si="37"/>
        <v>46616.972739260054</v>
      </c>
      <c r="BI47" s="488">
        <f t="shared" si="37"/>
        <v>45927.452377266483</v>
      </c>
      <c r="BJ47" s="488">
        <f t="shared" si="37"/>
        <v>46671.149776325728</v>
      </c>
      <c r="BK47" s="488">
        <f t="shared" si="37"/>
        <v>49656.884682030555</v>
      </c>
      <c r="BL47" s="488">
        <f t="shared" si="37"/>
        <v>50627.843701179576</v>
      </c>
      <c r="BM47" s="488">
        <f t="shared" si="37"/>
        <v>49946.704796355909</v>
      </c>
      <c r="BN47" s="488">
        <f t="shared" si="37"/>
        <v>50691.653837827638</v>
      </c>
      <c r="BO47" s="488">
        <f t="shared" si="37"/>
        <v>53667.52917848264</v>
      </c>
      <c r="BP47" s="488">
        <f t="shared" si="37"/>
        <v>54638.740983829011</v>
      </c>
      <c r="BQ47" s="488">
        <f t="shared" si="37"/>
        <v>53965.941351418354</v>
      </c>
      <c r="BR47" s="488">
        <f t="shared" si="37"/>
        <v>54712.13533479179</v>
      </c>
      <c r="BS47" s="488">
        <f t="shared" si="37"/>
        <v>57678.200560188008</v>
      </c>
      <c r="BT47" s="488">
        <f t="shared" si="37"/>
        <v>58664.504910787429</v>
      </c>
      <c r="BU47" s="488">
        <f t="shared" si="37"/>
        <v>57985.163731790286</v>
      </c>
      <c r="BV47" s="488">
        <f t="shared" ref="BV47:DA47" si="38" xml:space="preserve"> IF( BV42 = 1, $F41, BV44 + BV45 - BV46)</f>
        <v>58732.595980350576</v>
      </c>
      <c r="BW47" s="488">
        <f t="shared" si="38"/>
        <v>61688.900302264527</v>
      </c>
      <c r="BX47" s="488">
        <f t="shared" si="38"/>
        <v>62660.620493574213</v>
      </c>
      <c r="BY47" s="488">
        <f t="shared" si="38"/>
        <v>62004.373650854061</v>
      </c>
      <c r="BZ47" s="488">
        <f t="shared" si="38"/>
        <v>62753.037511371665</v>
      </c>
      <c r="CA47" s="488">
        <f t="shared" si="38"/>
        <v>65699.629904910806</v>
      </c>
      <c r="CB47" s="488">
        <f t="shared" si="38"/>
        <v>66671.605775427248</v>
      </c>
      <c r="CC47" s="488">
        <f t="shared" si="38"/>
        <v>66023.572846572235</v>
      </c>
      <c r="CD47" s="488">
        <f t="shared" si="38"/>
        <v>66773.461688990006</v>
      </c>
      <c r="CE47" s="488">
        <f t="shared" si="38"/>
        <v>69710.390893934746</v>
      </c>
      <c r="CF47" s="488">
        <f t="shared" si="38"/>
        <v>70682.623488600017</v>
      </c>
      <c r="CG47" s="488">
        <f t="shared" si="38"/>
        <v>70042.763082032354</v>
      </c>
      <c r="CH47" s="488">
        <f t="shared" si="38"/>
        <v>70793.870299150134</v>
      </c>
      <c r="CI47" s="488">
        <f t="shared" si="38"/>
        <v>73721.184821292438</v>
      </c>
      <c r="CJ47" s="488">
        <f t="shared" si="38"/>
        <v>74708.03044382896</v>
      </c>
      <c r="CK47" s="488">
        <f t="shared" si="38"/>
        <v>74061.946146002432</v>
      </c>
      <c r="CL47" s="488">
        <f t="shared" si="38"/>
        <v>74814.265153159315</v>
      </c>
      <c r="CM47" s="488">
        <f t="shared" si="38"/>
        <v>77732.013265638103</v>
      </c>
      <c r="CN47" s="488">
        <f t="shared" si="38"/>
        <v>78704.762610119855</v>
      </c>
      <c r="CO47" s="488">
        <f t="shared" si="38"/>
        <v>78081.123853497484</v>
      </c>
      <c r="CP47" s="488">
        <f t="shared" si="38"/>
        <v>78834.648088251401</v>
      </c>
      <c r="CQ47" s="488">
        <f t="shared" si="38"/>
        <v>81742.877832884682</v>
      </c>
      <c r="CR47" s="488">
        <f t="shared" si="38"/>
        <v>82715.887288231592</v>
      </c>
      <c r="CS47" s="488">
        <f t="shared" si="38"/>
        <v>82100.298046357013</v>
      </c>
      <c r="CT47" s="488">
        <f t="shared" si="38"/>
        <v>82855.020968161843</v>
      </c>
      <c r="CU47" s="488">
        <f t="shared" si="38"/>
        <v>85753.780156775814</v>
      </c>
      <c r="CV47" s="488">
        <f t="shared" si="38"/>
        <v>86727.05093835594</v>
      </c>
      <c r="CW47" s="488">
        <f t="shared" si="38"/>
        <v>86119.470593834194</v>
      </c>
      <c r="CX47" s="488">
        <f t="shared" si="38"/>
        <v>86875.385683714165</v>
      </c>
      <c r="CY47" s="488">
        <f t="shared" si="38"/>
        <v>89764.721899469223</v>
      </c>
      <c r="CZ47" s="488">
        <f t="shared" si="38"/>
        <v>90752.120593905114</v>
      </c>
      <c r="DA47" s="488">
        <f t="shared" si="38"/>
        <v>90138.6433931965</v>
      </c>
      <c r="DB47" s="488">
        <f t="shared" ref="DB47:EA47" si="39" xml:space="preserve"> IF( DB42 = 1, $F41, DB44 + DB45 - DB46)</f>
        <v>90895.744153417763</v>
      </c>
      <c r="DC47" s="488">
        <f t="shared" si="39"/>
        <v>93775.704752131613</v>
      </c>
      <c r="DD47" s="488">
        <f t="shared" si="39"/>
        <v>94749.502011160206</v>
      </c>
      <c r="DE47" s="488">
        <f t="shared" si="39"/>
        <v>94157.81837033818</v>
      </c>
      <c r="DF47" s="488">
        <f t="shared" si="39"/>
        <v>94916.098324077684</v>
      </c>
      <c r="DG47" s="488">
        <f t="shared" si="39"/>
        <v>97786.730435545585</v>
      </c>
      <c r="DH47" s="488">
        <f t="shared" si="39"/>
        <v>-689.14681089110672</v>
      </c>
      <c r="DI47" s="488">
        <f t="shared" si="39"/>
        <v>8.6401996668428183E-12</v>
      </c>
      <c r="DJ47" s="488">
        <f t="shared" si="39"/>
        <v>8.6401996668428183E-12</v>
      </c>
      <c r="DK47" s="488">
        <f t="shared" si="39"/>
        <v>8.6401996668428183E-12</v>
      </c>
      <c r="DL47" s="488">
        <f t="shared" si="39"/>
        <v>8.6401996668428183E-12</v>
      </c>
      <c r="DM47" s="488">
        <f t="shared" si="39"/>
        <v>8.6401996668428183E-12</v>
      </c>
      <c r="DN47" s="488">
        <f t="shared" si="39"/>
        <v>8.6401996668428183E-12</v>
      </c>
      <c r="DO47" s="488">
        <f t="shared" si="39"/>
        <v>8.6401996668428183E-12</v>
      </c>
      <c r="DP47" s="488">
        <f t="shared" si="39"/>
        <v>8.6401996668428183E-12</v>
      </c>
      <c r="DQ47" s="488">
        <f t="shared" si="39"/>
        <v>8.6401996668428183E-12</v>
      </c>
      <c r="DR47" s="488">
        <f t="shared" si="39"/>
        <v>8.6401996668428183E-12</v>
      </c>
      <c r="DS47" s="488">
        <f t="shared" si="39"/>
        <v>8.6401996668428183E-12</v>
      </c>
      <c r="DT47" s="488">
        <f t="shared" si="39"/>
        <v>8.6401996668428183E-12</v>
      </c>
      <c r="DU47" s="488">
        <f t="shared" si="39"/>
        <v>8.6401996668428183E-12</v>
      </c>
      <c r="DV47" s="488">
        <f t="shared" si="39"/>
        <v>8.6401996668428183E-12</v>
      </c>
      <c r="DW47" s="488">
        <f t="shared" si="39"/>
        <v>8.6401996668428183E-12</v>
      </c>
      <c r="DX47" s="488">
        <f t="shared" si="39"/>
        <v>8.6401996668428183E-12</v>
      </c>
      <c r="DY47" s="488">
        <f t="shared" si="39"/>
        <v>8.6401996668428183E-12</v>
      </c>
      <c r="DZ47" s="488">
        <f t="shared" si="39"/>
        <v>8.6401996668428183E-12</v>
      </c>
      <c r="EA47" s="488">
        <f t="shared" si="39"/>
        <v>8.6401996668428183E-12</v>
      </c>
    </row>
    <row r="49" spans="1:131" x14ac:dyDescent="0.35">
      <c r="A49" s="8" t="s">
        <v>228</v>
      </c>
    </row>
    <row r="50" spans="1:131" outlineLevel="1" x14ac:dyDescent="0.35"/>
    <row r="51" spans="1:131" outlineLevel="1" x14ac:dyDescent="0.35">
      <c r="B51" s="8" t="s">
        <v>229</v>
      </c>
    </row>
    <row r="52" spans="1:131" outlineLevel="2" x14ac:dyDescent="0.35">
      <c r="E52" s="53" t="str">
        <f t="shared" ref="E52:AJ52" si="40" xml:space="preserve"> E$33</f>
        <v>Retained earnings balance BEG</v>
      </c>
      <c r="F52" s="53">
        <f t="shared" si="40"/>
        <v>0</v>
      </c>
      <c r="G52" s="53" t="str">
        <f t="shared" si="40"/>
        <v>$ 000s</v>
      </c>
      <c r="H52" s="53">
        <f t="shared" si="40"/>
        <v>0</v>
      </c>
      <c r="I52" s="53">
        <f t="shared" si="40"/>
        <v>0</v>
      </c>
      <c r="J52" s="53">
        <f t="shared" si="40"/>
        <v>0</v>
      </c>
      <c r="K52" s="53">
        <f t="shared" si="40"/>
        <v>0</v>
      </c>
      <c r="L52" s="53">
        <f t="shared" si="40"/>
        <v>0</v>
      </c>
      <c r="M52" s="53">
        <f t="shared" si="40"/>
        <v>0</v>
      </c>
      <c r="N52" s="53">
        <f t="shared" si="40"/>
        <v>2305.3983516483513</v>
      </c>
      <c r="O52" s="53">
        <f t="shared" si="40"/>
        <v>1577.252377717391</v>
      </c>
      <c r="P52" s="53">
        <f t="shared" si="40"/>
        <v>0</v>
      </c>
      <c r="Q52" s="53">
        <f t="shared" si="40"/>
        <v>0</v>
      </c>
      <c r="R52" s="53">
        <f t="shared" si="40"/>
        <v>0</v>
      </c>
      <c r="S52" s="53">
        <f t="shared" si="40"/>
        <v>0</v>
      </c>
      <c r="T52" s="53">
        <f t="shared" si="40"/>
        <v>0</v>
      </c>
      <c r="U52" s="53">
        <f t="shared" si="40"/>
        <v>0</v>
      </c>
      <c r="V52" s="53">
        <f t="shared" si="40"/>
        <v>0</v>
      </c>
      <c r="W52" s="53">
        <f t="shared" si="40"/>
        <v>0</v>
      </c>
      <c r="X52" s="53">
        <f t="shared" si="40"/>
        <v>0</v>
      </c>
      <c r="Y52" s="53">
        <f t="shared" si="40"/>
        <v>0</v>
      </c>
      <c r="Z52" s="53">
        <f t="shared" si="40"/>
        <v>0</v>
      </c>
      <c r="AA52" s="53">
        <f t="shared" si="40"/>
        <v>0</v>
      </c>
      <c r="AB52" s="53">
        <f t="shared" si="40"/>
        <v>0</v>
      </c>
      <c r="AC52" s="53">
        <f t="shared" si="40"/>
        <v>0</v>
      </c>
      <c r="AD52" s="53">
        <f t="shared" si="40"/>
        <v>0</v>
      </c>
      <c r="AE52" s="53">
        <f t="shared" si="40"/>
        <v>0</v>
      </c>
      <c r="AF52" s="53">
        <f t="shared" si="40"/>
        <v>0</v>
      </c>
      <c r="AG52" s="53">
        <f t="shared" si="40"/>
        <v>0</v>
      </c>
      <c r="AH52" s="53">
        <f t="shared" si="40"/>
        <v>0</v>
      </c>
      <c r="AI52" s="53">
        <f t="shared" si="40"/>
        <v>0</v>
      </c>
      <c r="AJ52" s="53">
        <f t="shared" si="40"/>
        <v>0</v>
      </c>
      <c r="AK52" s="53">
        <f t="shared" ref="AK52:BP52" si="41" xml:space="preserve"> AK$33</f>
        <v>0</v>
      </c>
      <c r="AL52" s="53">
        <f t="shared" si="41"/>
        <v>0</v>
      </c>
      <c r="AM52" s="53">
        <f t="shared" si="41"/>
        <v>0</v>
      </c>
      <c r="AN52" s="53">
        <f t="shared" si="41"/>
        <v>0</v>
      </c>
      <c r="AO52" s="53">
        <f t="shared" si="41"/>
        <v>0</v>
      </c>
      <c r="AP52" s="53">
        <f t="shared" si="41"/>
        <v>0</v>
      </c>
      <c r="AQ52" s="53">
        <f t="shared" si="41"/>
        <v>0</v>
      </c>
      <c r="AR52" s="53">
        <f t="shared" si="41"/>
        <v>0</v>
      </c>
      <c r="AS52" s="53">
        <f t="shared" si="41"/>
        <v>0</v>
      </c>
      <c r="AT52" s="53">
        <f t="shared" si="41"/>
        <v>0</v>
      </c>
      <c r="AU52" s="53">
        <f t="shared" si="41"/>
        <v>0</v>
      </c>
      <c r="AV52" s="53">
        <f t="shared" si="41"/>
        <v>0</v>
      </c>
      <c r="AW52" s="53">
        <f t="shared" si="41"/>
        <v>0</v>
      </c>
      <c r="AX52" s="53">
        <f t="shared" si="41"/>
        <v>0</v>
      </c>
      <c r="AY52" s="53">
        <f t="shared" si="41"/>
        <v>0</v>
      </c>
      <c r="AZ52" s="53">
        <f t="shared" si="41"/>
        <v>0</v>
      </c>
      <c r="BA52" s="53">
        <f t="shared" si="41"/>
        <v>0</v>
      </c>
      <c r="BB52" s="53">
        <f t="shared" si="41"/>
        <v>0</v>
      </c>
      <c r="BC52" s="53">
        <f t="shared" si="41"/>
        <v>0</v>
      </c>
      <c r="BD52" s="53">
        <f t="shared" si="41"/>
        <v>0</v>
      </c>
      <c r="BE52" s="53">
        <f t="shared" si="41"/>
        <v>0</v>
      </c>
      <c r="BF52" s="53">
        <f t="shared" si="41"/>
        <v>0</v>
      </c>
      <c r="BG52" s="53">
        <f t="shared" si="41"/>
        <v>0</v>
      </c>
      <c r="BH52" s="53">
        <f t="shared" si="41"/>
        <v>0</v>
      </c>
      <c r="BI52" s="53">
        <f t="shared" si="41"/>
        <v>0</v>
      </c>
      <c r="BJ52" s="53">
        <f t="shared" si="41"/>
        <v>0</v>
      </c>
      <c r="BK52" s="53">
        <f t="shared" si="41"/>
        <v>0</v>
      </c>
      <c r="BL52" s="53">
        <f t="shared" si="41"/>
        <v>0</v>
      </c>
      <c r="BM52" s="53">
        <f t="shared" si="41"/>
        <v>0</v>
      </c>
      <c r="BN52" s="53">
        <f t="shared" si="41"/>
        <v>0</v>
      </c>
      <c r="BO52" s="53">
        <f t="shared" si="41"/>
        <v>0</v>
      </c>
      <c r="BP52" s="53">
        <f t="shared" si="41"/>
        <v>0</v>
      </c>
      <c r="BQ52" s="53">
        <f t="shared" ref="BQ52:CV52" si="42" xml:space="preserve"> BQ$33</f>
        <v>0</v>
      </c>
      <c r="BR52" s="53">
        <f t="shared" si="42"/>
        <v>0</v>
      </c>
      <c r="BS52" s="53">
        <f t="shared" si="42"/>
        <v>0</v>
      </c>
      <c r="BT52" s="53">
        <f t="shared" si="42"/>
        <v>0</v>
      </c>
      <c r="BU52" s="53">
        <f t="shared" si="42"/>
        <v>0</v>
      </c>
      <c r="BV52" s="53">
        <f t="shared" si="42"/>
        <v>0</v>
      </c>
      <c r="BW52" s="53">
        <f t="shared" si="42"/>
        <v>0</v>
      </c>
      <c r="BX52" s="53">
        <f t="shared" si="42"/>
        <v>0</v>
      </c>
      <c r="BY52" s="53">
        <f t="shared" si="42"/>
        <v>0</v>
      </c>
      <c r="BZ52" s="53">
        <f t="shared" si="42"/>
        <v>0</v>
      </c>
      <c r="CA52" s="53">
        <f t="shared" si="42"/>
        <v>0</v>
      </c>
      <c r="CB52" s="53">
        <f t="shared" si="42"/>
        <v>0</v>
      </c>
      <c r="CC52" s="53">
        <f t="shared" si="42"/>
        <v>0</v>
      </c>
      <c r="CD52" s="53">
        <f t="shared" si="42"/>
        <v>0</v>
      </c>
      <c r="CE52" s="53">
        <f t="shared" si="42"/>
        <v>0</v>
      </c>
      <c r="CF52" s="53">
        <f t="shared" si="42"/>
        <v>0</v>
      </c>
      <c r="CG52" s="53">
        <f t="shared" si="42"/>
        <v>0</v>
      </c>
      <c r="CH52" s="53">
        <f t="shared" si="42"/>
        <v>0</v>
      </c>
      <c r="CI52" s="53">
        <f t="shared" si="42"/>
        <v>0</v>
      </c>
      <c r="CJ52" s="53">
        <f t="shared" si="42"/>
        <v>0</v>
      </c>
      <c r="CK52" s="53">
        <f t="shared" si="42"/>
        <v>0</v>
      </c>
      <c r="CL52" s="53">
        <f t="shared" si="42"/>
        <v>0</v>
      </c>
      <c r="CM52" s="53">
        <f t="shared" si="42"/>
        <v>0</v>
      </c>
      <c r="CN52" s="53">
        <f t="shared" si="42"/>
        <v>0</v>
      </c>
      <c r="CO52" s="53">
        <f t="shared" si="42"/>
        <v>0</v>
      </c>
      <c r="CP52" s="53">
        <f t="shared" si="42"/>
        <v>0</v>
      </c>
      <c r="CQ52" s="53">
        <f t="shared" si="42"/>
        <v>0</v>
      </c>
      <c r="CR52" s="53">
        <f t="shared" si="42"/>
        <v>0</v>
      </c>
      <c r="CS52" s="53">
        <f t="shared" si="42"/>
        <v>0</v>
      </c>
      <c r="CT52" s="53">
        <f t="shared" si="42"/>
        <v>0</v>
      </c>
      <c r="CU52" s="53">
        <f t="shared" si="42"/>
        <v>0</v>
      </c>
      <c r="CV52" s="53">
        <f t="shared" si="42"/>
        <v>0</v>
      </c>
      <c r="CW52" s="53">
        <f t="shared" ref="CW52:EA52" si="43" xml:space="preserve"> CW$33</f>
        <v>0</v>
      </c>
      <c r="CX52" s="53">
        <f t="shared" si="43"/>
        <v>0</v>
      </c>
      <c r="CY52" s="53">
        <f t="shared" si="43"/>
        <v>0</v>
      </c>
      <c r="CZ52" s="53">
        <f t="shared" si="43"/>
        <v>0</v>
      </c>
      <c r="DA52" s="53">
        <f t="shared" si="43"/>
        <v>0</v>
      </c>
      <c r="DB52" s="53">
        <f t="shared" si="43"/>
        <v>0</v>
      </c>
      <c r="DC52" s="53">
        <f t="shared" si="43"/>
        <v>0</v>
      </c>
      <c r="DD52" s="53">
        <f t="shared" si="43"/>
        <v>0</v>
      </c>
      <c r="DE52" s="53">
        <f t="shared" si="43"/>
        <v>0</v>
      </c>
      <c r="DF52" s="53">
        <f t="shared" si="43"/>
        <v>0</v>
      </c>
      <c r="DG52" s="53">
        <f t="shared" si="43"/>
        <v>0</v>
      </c>
      <c r="DH52" s="53">
        <f t="shared" si="43"/>
        <v>0</v>
      </c>
      <c r="DI52" s="53">
        <f t="shared" si="43"/>
        <v>550.06025187035084</v>
      </c>
      <c r="DJ52" s="53">
        <f t="shared" si="43"/>
        <v>0</v>
      </c>
      <c r="DK52" s="53">
        <f t="shared" si="43"/>
        <v>0</v>
      </c>
      <c r="DL52" s="53">
        <f t="shared" si="43"/>
        <v>0</v>
      </c>
      <c r="DM52" s="53">
        <f t="shared" si="43"/>
        <v>0</v>
      </c>
      <c r="DN52" s="53">
        <f t="shared" si="43"/>
        <v>0</v>
      </c>
      <c r="DO52" s="53">
        <f t="shared" si="43"/>
        <v>0</v>
      </c>
      <c r="DP52" s="53">
        <f t="shared" si="43"/>
        <v>0</v>
      </c>
      <c r="DQ52" s="53">
        <f t="shared" si="43"/>
        <v>0</v>
      </c>
      <c r="DR52" s="53">
        <f t="shared" si="43"/>
        <v>0</v>
      </c>
      <c r="DS52" s="53">
        <f t="shared" si="43"/>
        <v>0</v>
      </c>
      <c r="DT52" s="53">
        <f t="shared" si="43"/>
        <v>0</v>
      </c>
      <c r="DU52" s="53">
        <f t="shared" si="43"/>
        <v>0</v>
      </c>
      <c r="DV52" s="53">
        <f t="shared" si="43"/>
        <v>0</v>
      </c>
      <c r="DW52" s="53">
        <f t="shared" si="43"/>
        <v>0</v>
      </c>
      <c r="DX52" s="53">
        <f t="shared" si="43"/>
        <v>0</v>
      </c>
      <c r="DY52" s="53">
        <f t="shared" si="43"/>
        <v>0</v>
      </c>
      <c r="DZ52" s="53">
        <f t="shared" si="43"/>
        <v>0</v>
      </c>
      <c r="EA52" s="53">
        <f t="shared" si="43"/>
        <v>0</v>
      </c>
    </row>
    <row r="53" spans="1:131" s="122" customFormat="1" outlineLevel="2" x14ac:dyDescent="0.35">
      <c r="A53" s="8"/>
      <c r="B53" s="8"/>
      <c r="C53" s="13"/>
      <c r="D53" s="34"/>
      <c r="E53" s="484" t="str">
        <f xml:space="preserve"> 'FS Qtr'!E$22</f>
        <v>Profit after tax</v>
      </c>
      <c r="F53" s="484">
        <f xml:space="preserve"> 'FS Qtr'!F$22</f>
        <v>0</v>
      </c>
      <c r="G53" s="484" t="str">
        <f xml:space="preserve"> 'FS Qtr'!G$22</f>
        <v>$ 000s</v>
      </c>
      <c r="H53" s="484">
        <f xml:space="preserve"> 'FS Qtr'!H$22</f>
        <v>222667.04122730848</v>
      </c>
      <c r="I53" s="484">
        <f xml:space="preserve"> 'FS Qtr'!I$22</f>
        <v>0</v>
      </c>
      <c r="J53" s="484">
        <f xml:space="preserve"> 'FS Qtr'!J$22</f>
        <v>0</v>
      </c>
      <c r="K53" s="484">
        <f xml:space="preserve"> 'FS Qtr'!K$22</f>
        <v>0</v>
      </c>
      <c r="L53" s="484">
        <f xml:space="preserve"> 'FS Qtr'!L$22</f>
        <v>0</v>
      </c>
      <c r="M53" s="484">
        <f xml:space="preserve"> 'FS Qtr'!M$22</f>
        <v>3824.75</v>
      </c>
      <c r="N53" s="484">
        <f xml:space="preserve"> 'FS Qtr'!N$22</f>
        <v>4295.7406250000004</v>
      </c>
      <c r="O53" s="484">
        <f xml:space="preserve"> 'FS Qtr'!O$22</f>
        <v>1062.5343281249989</v>
      </c>
      <c r="P53" s="484">
        <f xml:space="preserve"> 'FS Qtr'!P$22</f>
        <v>1060.6310622656251</v>
      </c>
      <c r="Q53" s="484">
        <f xml:space="preserve"> 'FS Qtr'!Q$22</f>
        <v>3791.2770487336711</v>
      </c>
      <c r="R53" s="484">
        <f xml:space="preserve"> 'FS Qtr'!R$22</f>
        <v>4259.8770906937561</v>
      </c>
      <c r="S53" s="484">
        <f xml:space="preserve"> 'FS Qtr'!S$22</f>
        <v>1042.7088144556815</v>
      </c>
      <c r="T53" s="484">
        <f xml:space="preserve"> 'FS Qtr'!T$22</f>
        <v>1040.7671968364189</v>
      </c>
      <c r="U53" s="484">
        <f xml:space="preserve"> 'FS Qtr'!U$22</f>
        <v>3757.7798200412162</v>
      </c>
      <c r="V53" s="484">
        <f xml:space="preserve"> 'FS Qtr'!V$22</f>
        <v>4224.000218361738</v>
      </c>
      <c r="W53" s="484">
        <f xml:space="preserve"> 'FS Qtr'!W$22</f>
        <v>1022.7892127952941</v>
      </c>
      <c r="X53" s="484">
        <f xml:space="preserve"> 'FS Qtr'!X$22</f>
        <v>1020.8084706089812</v>
      </c>
      <c r="Y53" s="484">
        <f xml:space="preserve"> 'FS Qtr'!Y$22</f>
        <v>3724.2545897984583</v>
      </c>
      <c r="Z53" s="484">
        <f xml:space="preserve"> 'FS Qtr'!Z$22</f>
        <v>4188.1062102303531</v>
      </c>
      <c r="AA53" s="484">
        <f xml:space="preserve"> 'FS Qtr'!AA$22</f>
        <v>1002.7721077907047</v>
      </c>
      <c r="AB53" s="484">
        <f xml:space="preserve"> 'FS Qtr'!AB$22</f>
        <v>1000.7514526577284</v>
      </c>
      <c r="AC53" s="484">
        <f xml:space="preserve"> 'FS Qtr'!AC$22</f>
        <v>3690.6975749323938</v>
      </c>
      <c r="AD53" s="484">
        <f xml:space="preserve"> 'FS Qtr'!AD$22</f>
        <v>4152.191209556212</v>
      </c>
      <c r="AE53" s="484">
        <f xml:space="preserve"> 'FS Qtr'!AE$22</f>
        <v>982.65402282707737</v>
      </c>
      <c r="AF53" s="484">
        <f xml:space="preserve"> 'FS Qtr'!AF$22</f>
        <v>980.59265048158113</v>
      </c>
      <c r="AG53" s="484">
        <f xml:space="preserve"> 'FS Qtr'!AG$22</f>
        <v>3657.1049321532691</v>
      </c>
      <c r="AH53" s="484">
        <f xml:space="preserve"> 'FS Qtr'!AH$22</f>
        <v>4116.2512993505097</v>
      </c>
      <c r="AI53" s="484">
        <f xml:space="preserve"> 'FS Qtr'!AI$22</f>
        <v>962.43141875580363</v>
      </c>
      <c r="AJ53" s="484">
        <f xml:space="preserve"> 'FS Qtr'!AJ$22</f>
        <v>960.32850872557128</v>
      </c>
      <c r="AK53" s="484">
        <f xml:space="preserve"> 'FS Qtr'!AK$22</f>
        <v>3623.4727566615193</v>
      </c>
      <c r="AL53" s="484">
        <f xml:space="preserve"> 'FS Qtr'!AL$22</f>
        <v>4080.2825010781335</v>
      </c>
      <c r="AM53" s="484">
        <f xml:space="preserve"> 'FS Qtr'!AM$22</f>
        <v>942.10069259699731</v>
      </c>
      <c r="AN53" s="484">
        <f xml:space="preserve"> 'FS Qtr'!AN$22</f>
        <v>939.95540787688628</v>
      </c>
      <c r="AO53" s="484">
        <f xml:space="preserve"> 'FS Qtr'!AO$22</f>
        <v>3589.7970808290256</v>
      </c>
      <c r="AP53" s="484">
        <f xml:space="preserve"> 'FS Qtr'!AP$22</f>
        <v>4044.2807733309892</v>
      </c>
      <c r="AQ53" s="484">
        <f xml:space="preserve"> 'FS Qtr'!AQ$22</f>
        <v>921.65817621602537</v>
      </c>
      <c r="AR53" s="484">
        <f xml:space="preserve"> 'FS Qtr'!AR$22</f>
        <v>919.46966293482092</v>
      </c>
      <c r="AS53" s="484">
        <f xml:space="preserve"> 'FS Qtr'!AS$22</f>
        <v>3556.0738728542283</v>
      </c>
      <c r="AT53" s="484">
        <f xml:space="preserve"> 'FS Qtr'!AT$22</f>
        <v>4008.2420104750345</v>
      </c>
      <c r="AU53" s="484">
        <f xml:space="preserve"> 'FS Qtr'!AU$22</f>
        <v>901.10013497355976</v>
      </c>
      <c r="AV53" s="484">
        <f xml:space="preserve"> 'FS Qtr'!AV$22</f>
        <v>898.86752205411403</v>
      </c>
      <c r="AW53" s="484">
        <f xml:space="preserve"> 'FS Qtr'!AW$22</f>
        <v>3522.2990353904879</v>
      </c>
      <c r="AX53" s="484">
        <f xml:space="preserve"> 'FS Qtr'!AX$22</f>
        <v>3972.1620412704606</v>
      </c>
      <c r="AY53" s="484">
        <f xml:space="preserve"> 'FS Qtr'!AY$22</f>
        <v>880.42276634860264</v>
      </c>
      <c r="AZ53" s="484">
        <f xml:space="preserve"> 'FS Qtr'!AZ$22</f>
        <v>878.14516516112872</v>
      </c>
      <c r="BA53" s="484">
        <f xml:space="preserve"> 'FS Qtr'!BA$22</f>
        <v>3488.4684041472365</v>
      </c>
      <c r="BB53" s="484">
        <f xml:space="preserve"> 'FS Qtr'!BB$22</f>
        <v>3936.0366274645103</v>
      </c>
      <c r="BC53" s="484">
        <f xml:space="preserve"> 'FS Qtr'!BC$22</f>
        <v>859.62219853396186</v>
      </c>
      <c r="BD53" s="484">
        <f xml:space="preserve"> 'FS Qtr'!BD$22</f>
        <v>857.29870254233629</v>
      </c>
      <c r="BE53" s="484">
        <f xml:space="preserve"> 'FS Qtr'!BE$22</f>
        <v>3454.5777464633084</v>
      </c>
      <c r="BF53" s="484">
        <f xml:space="preserve"> 'FS Qtr'!BF$22</f>
        <v>3899.8614623563581</v>
      </c>
      <c r="BG53" s="484">
        <f xml:space="preserve"> 'FS Qtr'!BG$22</f>
        <v>838.69448900359203</v>
      </c>
      <c r="BH53" s="484">
        <f xml:space="preserve"> 'FS Qtr'!BH$22</f>
        <v>836.32417340453526</v>
      </c>
      <c r="BI53" s="484">
        <f xml:space="preserve"> 'FS Qtr'!BI$22</f>
        <v>3420.6227598519172</v>
      </c>
      <c r="BJ53" s="484">
        <f xml:space="preserve"> 'FS Qtr'!BJ$22</f>
        <v>3863.6321693334994</v>
      </c>
      <c r="BK53" s="484">
        <f xml:space="preserve"> 'FS Qtr'!BK$22</f>
        <v>817.63562305126288</v>
      </c>
      <c r="BL53" s="484">
        <f xml:space="preserve"> 'FS Qtr'!BL$22</f>
        <v>815.21754440624545</v>
      </c>
      <c r="BM53" s="484">
        <f xml:space="preserve"> 'FS Qtr'!BM$22</f>
        <v>3386.5990705166932</v>
      </c>
      <c r="BN53" s="484">
        <f xml:space="preserve"> 'FS Qtr'!BN$22</f>
        <v>3827.3443003790517</v>
      </c>
      <c r="BO53" s="484">
        <f xml:space="preserve"> 'FS Qtr'!BO$22</f>
        <v>796.44151229994668</v>
      </c>
      <c r="BP53" s="484">
        <f xml:space="preserve"> 'FS Qtr'!BP$22</f>
        <v>793.97470815968154</v>
      </c>
      <c r="BQ53" s="484">
        <f xml:space="preserve"> 'FS Qtr'!BQ$22</f>
        <v>3352.5022318382098</v>
      </c>
      <c r="BR53" s="484">
        <f xml:space="preserve"> 'FS Qtr'!BR$22</f>
        <v>3790.9933345494137</v>
      </c>
      <c r="BS53" s="484">
        <f xml:space="preserve"> 'FS Qtr'!BS$22</f>
        <v>775.10799318136537</v>
      </c>
      <c r="BT53" s="484">
        <f xml:space="preserve"> 'FS Qtr'!BT$22</f>
        <v>772.59148170272965</v>
      </c>
      <c r="BU53" s="484">
        <f xml:space="preserve"> 'FS Qtr'!BU$22</f>
        <v>3318.3277228303778</v>
      </c>
      <c r="BV53" s="484">
        <f xml:space="preserve"> 'FS Qtr'!BV$22</f>
        <v>3754.5746764216574</v>
      </c>
      <c r="BW53" s="484">
        <f xml:space="preserve"> 'FS Qtr'!BW$22</f>
        <v>753.63082538506251</v>
      </c>
      <c r="BX53" s="484">
        <f xml:space="preserve"> 'FS Qtr'!BX$22</f>
        <v>751.06360494030423</v>
      </c>
      <c r="BY53" s="484">
        <f xml:space="preserve"> 'FS Qtr'!BY$22</f>
        <v>3284.0709465661339</v>
      </c>
      <c r="BZ53" s="484">
        <f xml:space="preserve"> 'FS Qtr'!BZ$22</f>
        <v>3718.0836545100374</v>
      </c>
      <c r="CA53" s="484">
        <f xml:space="preserve"> 'FS Qtr'!CA$22</f>
        <v>732.00569027641495</v>
      </c>
      <c r="CB53" s="484">
        <f xml:space="preserve"> 'FS Qtr'!CB$22</f>
        <v>729.38673905447968</v>
      </c>
      <c r="CC53" s="484">
        <f xml:space="preserve"> 'FS Qtr'!CC$22</f>
        <v>3249.7272285717709</v>
      </c>
      <c r="CD53" s="484">
        <f xml:space="preserve"> 'FS Qtr'!CD$22</f>
        <v>3681.5155196510214</v>
      </c>
      <c r="CE53" s="484">
        <f xml:space="preserve"> 'FS Qtr'!CE$22</f>
        <v>710.22818928293464</v>
      </c>
      <c r="CF53" s="484">
        <f xml:space="preserve"> 'FS Qtr'!CF$22</f>
        <v>707.55646488276489</v>
      </c>
      <c r="CG53" s="484">
        <f xml:space="preserve"> 'FS Qtr'!CG$22</f>
        <v>3215.2918151892882</v>
      </c>
      <c r="CH53" s="484">
        <f xml:space="preserve"> 'FS Qtr'!CH$22</f>
        <v>3644.8654433561715</v>
      </c>
      <c r="CI53" s="484">
        <f xml:space="preserve"> 'FS Qtr'!CI$22</f>
        <v>688.29384224823389</v>
      </c>
      <c r="CJ53" s="484">
        <f xml:space="preserve"> 'FS Qtr'!CJ$22</f>
        <v>685.56828126386836</v>
      </c>
      <c r="CK53" s="484">
        <f xml:space="preserve"> 'FS Qtr'!CK$22</f>
        <v>3180.759871906117</v>
      </c>
      <c r="CL53" s="484">
        <f xml:space="preserve"> 'FS Qtr'!CL$22</f>
        <v>3608.1285161322512</v>
      </c>
      <c r="CM53" s="484">
        <f xml:space="preserve"> 'FS Qtr'!CM$22</f>
        <v>666.19808575299317</v>
      </c>
      <c r="CN53" s="484">
        <f xml:space="preserve"> 'FS Qtr'!CN$22</f>
        <v>663.41760335030904</v>
      </c>
      <c r="CO53" s="484">
        <f xml:space="preserve"> 'FS Qtr'!CO$22</f>
        <v>3146.1264816515677</v>
      </c>
      <c r="CP53" s="484">
        <f xml:space="preserve"> 'FS Qtr'!CP$22</f>
        <v>3571.2997457678875</v>
      </c>
      <c r="CQ53" s="484">
        <f xml:space="preserve"> 'FS Qtr'!CQ$22</f>
        <v>643.93627140228091</v>
      </c>
      <c r="CR53" s="484">
        <f xml:space="preserve"> 'FS Qtr'!CR$22</f>
        <v>641.0997608872035</v>
      </c>
      <c r="CS53" s="484">
        <f xml:space="preserve"> 'FS Qtr'!CS$22</f>
        <v>3111.3866430593098</v>
      </c>
      <c r="CT53" s="484">
        <f xml:space="preserve"> 'FS Qtr'!CT$22</f>
        <v>3534.3740555861114</v>
      </c>
      <c r="CU53" s="484">
        <f xml:space="preserve"> 'FS Qtr'!CU$22</f>
        <v>621.50366407852198</v>
      </c>
      <c r="CV53" s="484">
        <f xml:space="preserve"> 'FS Qtr'!CV$22</f>
        <v>618.60999645653737</v>
      </c>
      <c r="CW53" s="484">
        <f xml:space="preserve"> 'FS Qtr'!CW$22</f>
        <v>3076.5352686952083</v>
      </c>
      <c r="CX53" s="484">
        <f xml:space="preserve"> 'FS Qtr'!CX$22</f>
        <v>3497.3462826620735</v>
      </c>
      <c r="CY53" s="484">
        <f xml:space="preserve"> 'FS Qtr'!CY$22</f>
        <v>598.89544015944239</v>
      </c>
      <c r="CZ53" s="484">
        <f xml:space="preserve"> 'FS Qtr'!CZ$22</f>
        <v>595.94346368623292</v>
      </c>
      <c r="DA53" s="484">
        <f xml:space="preserve"> 'FS Qtr'!DA$22</f>
        <v>3041.5671832498269</v>
      </c>
      <c r="DB53" s="484">
        <f xml:space="preserve"> 'FS Qtr'!DB$22</f>
        <v>3460.2111760052694</v>
      </c>
      <c r="DC53" s="484">
        <f xml:space="preserve"> 'FS Qtr'!DC$22</f>
        <v>576.10668570027906</v>
      </c>
      <c r="DD53" s="484">
        <f xml:space="preserve"> 'FS Qtr'!DD$22</f>
        <v>573.09522542330069</v>
      </c>
      <c r="DE53" s="484">
        <f xml:space="preserve"> 'FS Qtr'!DE$22</f>
        <v>3006.477121694857</v>
      </c>
      <c r="DF53" s="484">
        <f xml:space="preserve"> 'FS Qtr'!DF$22</f>
        <v>3422.9633947055136</v>
      </c>
      <c r="DG53" s="484">
        <f xml:space="preserve"> 'FS Qtr'!DG$22</f>
        <v>553.13239457952204</v>
      </c>
      <c r="DH53" s="484">
        <f xml:space="preserve"> 'FS Qtr'!DH$22</f>
        <v>550.06025187035084</v>
      </c>
      <c r="DI53" s="484">
        <f xml:space="preserve"> 'FS Qtr'!DI$22</f>
        <v>0</v>
      </c>
      <c r="DJ53" s="484">
        <f xml:space="preserve"> 'FS Qtr'!DJ$22</f>
        <v>0</v>
      </c>
      <c r="DK53" s="484">
        <f xml:space="preserve"> 'FS Qtr'!DK$22</f>
        <v>0</v>
      </c>
      <c r="DL53" s="484">
        <f xml:space="preserve"> 'FS Qtr'!DL$22</f>
        <v>0</v>
      </c>
      <c r="DM53" s="484">
        <f xml:space="preserve"> 'FS Qtr'!DM$22</f>
        <v>0</v>
      </c>
      <c r="DN53" s="484">
        <f xml:space="preserve"> 'FS Qtr'!DN$22</f>
        <v>0</v>
      </c>
      <c r="DO53" s="484">
        <f xml:space="preserve"> 'FS Qtr'!DO$22</f>
        <v>0</v>
      </c>
      <c r="DP53" s="484">
        <f xml:space="preserve"> 'FS Qtr'!DP$22</f>
        <v>0</v>
      </c>
      <c r="DQ53" s="484">
        <f xml:space="preserve"> 'FS Qtr'!DQ$22</f>
        <v>0</v>
      </c>
      <c r="DR53" s="484">
        <f xml:space="preserve"> 'FS Qtr'!DR$22</f>
        <v>0</v>
      </c>
      <c r="DS53" s="484">
        <f xml:space="preserve"> 'FS Qtr'!DS$22</f>
        <v>0</v>
      </c>
      <c r="DT53" s="484">
        <f xml:space="preserve"> 'FS Qtr'!DT$22</f>
        <v>0</v>
      </c>
      <c r="DU53" s="484">
        <f xml:space="preserve"> 'FS Qtr'!DU$22</f>
        <v>0</v>
      </c>
      <c r="DV53" s="484">
        <f xml:space="preserve"> 'FS Qtr'!DV$22</f>
        <v>0</v>
      </c>
      <c r="DW53" s="484">
        <f xml:space="preserve"> 'FS Qtr'!DW$22</f>
        <v>0</v>
      </c>
      <c r="DX53" s="484">
        <f xml:space="preserve"> 'FS Qtr'!DX$22</f>
        <v>0</v>
      </c>
      <c r="DY53" s="484">
        <f xml:space="preserve"> 'FS Qtr'!DY$22</f>
        <v>0</v>
      </c>
      <c r="DZ53" s="484">
        <f xml:space="preserve"> 'FS Qtr'!DZ$22</f>
        <v>0</v>
      </c>
      <c r="EA53" s="484">
        <f xml:space="preserve"> 'FS Qtr'!EA$22</f>
        <v>0</v>
      </c>
    </row>
    <row r="54" spans="1:131" outlineLevel="2" x14ac:dyDescent="0.35">
      <c r="E54" s="7" t="s">
        <v>229</v>
      </c>
      <c r="G54" s="7" t="str">
        <f xml:space="preserve"> SMU</f>
        <v>$ 000s</v>
      </c>
      <c r="J54" s="7">
        <f t="shared" ref="J54:AO54" si="44">SUM(J52:J53)</f>
        <v>0</v>
      </c>
      <c r="K54" s="7">
        <f t="shared" si="44"/>
        <v>0</v>
      </c>
      <c r="L54" s="7">
        <f t="shared" si="44"/>
        <v>0</v>
      </c>
      <c r="M54" s="7">
        <f t="shared" si="44"/>
        <v>3824.75</v>
      </c>
      <c r="N54" s="7">
        <f t="shared" si="44"/>
        <v>6601.1389766483517</v>
      </c>
      <c r="O54" s="7">
        <f t="shared" si="44"/>
        <v>2639.7867058423899</v>
      </c>
      <c r="P54" s="7">
        <f t="shared" si="44"/>
        <v>1060.6310622656251</v>
      </c>
      <c r="Q54" s="7">
        <f t="shared" si="44"/>
        <v>3791.2770487336711</v>
      </c>
      <c r="R54" s="7">
        <f t="shared" si="44"/>
        <v>4259.8770906937561</v>
      </c>
      <c r="S54" s="7">
        <f t="shared" si="44"/>
        <v>1042.7088144556815</v>
      </c>
      <c r="T54" s="7">
        <f t="shared" si="44"/>
        <v>1040.7671968364189</v>
      </c>
      <c r="U54" s="7">
        <f t="shared" si="44"/>
        <v>3757.7798200412162</v>
      </c>
      <c r="V54" s="7">
        <f t="shared" si="44"/>
        <v>4224.000218361738</v>
      </c>
      <c r="W54" s="7">
        <f t="shared" si="44"/>
        <v>1022.7892127952941</v>
      </c>
      <c r="X54" s="7">
        <f t="shared" si="44"/>
        <v>1020.8084706089812</v>
      </c>
      <c r="Y54" s="7">
        <f t="shared" si="44"/>
        <v>3724.2545897984583</v>
      </c>
      <c r="Z54" s="7">
        <f t="shared" si="44"/>
        <v>4188.1062102303531</v>
      </c>
      <c r="AA54" s="7">
        <f t="shared" si="44"/>
        <v>1002.7721077907047</v>
      </c>
      <c r="AB54" s="7">
        <f t="shared" si="44"/>
        <v>1000.7514526577284</v>
      </c>
      <c r="AC54" s="7">
        <f t="shared" si="44"/>
        <v>3690.6975749323938</v>
      </c>
      <c r="AD54" s="7">
        <f t="shared" si="44"/>
        <v>4152.191209556212</v>
      </c>
      <c r="AE54" s="7">
        <f t="shared" si="44"/>
        <v>982.65402282707737</v>
      </c>
      <c r="AF54" s="7">
        <f t="shared" si="44"/>
        <v>980.59265048158113</v>
      </c>
      <c r="AG54" s="7">
        <f t="shared" si="44"/>
        <v>3657.1049321532691</v>
      </c>
      <c r="AH54" s="7">
        <f t="shared" si="44"/>
        <v>4116.2512993505097</v>
      </c>
      <c r="AI54" s="7">
        <f t="shared" si="44"/>
        <v>962.43141875580363</v>
      </c>
      <c r="AJ54" s="7">
        <f t="shared" si="44"/>
        <v>960.32850872557128</v>
      </c>
      <c r="AK54" s="7">
        <f t="shared" si="44"/>
        <v>3623.4727566615193</v>
      </c>
      <c r="AL54" s="7">
        <f t="shared" si="44"/>
        <v>4080.2825010781335</v>
      </c>
      <c r="AM54" s="7">
        <f t="shared" si="44"/>
        <v>942.10069259699731</v>
      </c>
      <c r="AN54" s="7">
        <f t="shared" si="44"/>
        <v>939.95540787688628</v>
      </c>
      <c r="AO54" s="7">
        <f t="shared" si="44"/>
        <v>3589.7970808290256</v>
      </c>
      <c r="AP54" s="7">
        <f t="shared" ref="AP54:BU54" si="45">SUM(AP52:AP53)</f>
        <v>4044.2807733309892</v>
      </c>
      <c r="AQ54" s="7">
        <f t="shared" si="45"/>
        <v>921.65817621602537</v>
      </c>
      <c r="AR54" s="7">
        <f t="shared" si="45"/>
        <v>919.46966293482092</v>
      </c>
      <c r="AS54" s="7">
        <f t="shared" si="45"/>
        <v>3556.0738728542283</v>
      </c>
      <c r="AT54" s="7">
        <f t="shared" si="45"/>
        <v>4008.2420104750345</v>
      </c>
      <c r="AU54" s="7">
        <f t="shared" si="45"/>
        <v>901.10013497355976</v>
      </c>
      <c r="AV54" s="7">
        <f t="shared" si="45"/>
        <v>898.86752205411403</v>
      </c>
      <c r="AW54" s="7">
        <f t="shared" si="45"/>
        <v>3522.2990353904879</v>
      </c>
      <c r="AX54" s="7">
        <f t="shared" si="45"/>
        <v>3972.1620412704606</v>
      </c>
      <c r="AY54" s="7">
        <f t="shared" si="45"/>
        <v>880.42276634860264</v>
      </c>
      <c r="AZ54" s="7">
        <f t="shared" si="45"/>
        <v>878.14516516112872</v>
      </c>
      <c r="BA54" s="7">
        <f t="shared" si="45"/>
        <v>3488.4684041472365</v>
      </c>
      <c r="BB54" s="7">
        <f t="shared" si="45"/>
        <v>3936.0366274645103</v>
      </c>
      <c r="BC54" s="7">
        <f t="shared" si="45"/>
        <v>859.62219853396186</v>
      </c>
      <c r="BD54" s="7">
        <f t="shared" si="45"/>
        <v>857.29870254233629</v>
      </c>
      <c r="BE54" s="7">
        <f t="shared" si="45"/>
        <v>3454.5777464633084</v>
      </c>
      <c r="BF54" s="7">
        <f t="shared" si="45"/>
        <v>3899.8614623563581</v>
      </c>
      <c r="BG54" s="7">
        <f t="shared" si="45"/>
        <v>838.69448900359203</v>
      </c>
      <c r="BH54" s="7">
        <f t="shared" si="45"/>
        <v>836.32417340453526</v>
      </c>
      <c r="BI54" s="7">
        <f t="shared" si="45"/>
        <v>3420.6227598519172</v>
      </c>
      <c r="BJ54" s="7">
        <f t="shared" si="45"/>
        <v>3863.6321693334994</v>
      </c>
      <c r="BK54" s="7">
        <f t="shared" si="45"/>
        <v>817.63562305126288</v>
      </c>
      <c r="BL54" s="7">
        <f t="shared" si="45"/>
        <v>815.21754440624545</v>
      </c>
      <c r="BM54" s="7">
        <f t="shared" si="45"/>
        <v>3386.5990705166932</v>
      </c>
      <c r="BN54" s="7">
        <f t="shared" si="45"/>
        <v>3827.3443003790517</v>
      </c>
      <c r="BO54" s="7">
        <f t="shared" si="45"/>
        <v>796.44151229994668</v>
      </c>
      <c r="BP54" s="7">
        <f t="shared" si="45"/>
        <v>793.97470815968154</v>
      </c>
      <c r="BQ54" s="7">
        <f t="shared" si="45"/>
        <v>3352.5022318382098</v>
      </c>
      <c r="BR54" s="7">
        <f t="shared" si="45"/>
        <v>3790.9933345494137</v>
      </c>
      <c r="BS54" s="7">
        <f t="shared" si="45"/>
        <v>775.10799318136537</v>
      </c>
      <c r="BT54" s="7">
        <f t="shared" si="45"/>
        <v>772.59148170272965</v>
      </c>
      <c r="BU54" s="7">
        <f t="shared" si="45"/>
        <v>3318.3277228303778</v>
      </c>
      <c r="BV54" s="7">
        <f t="shared" ref="BV54:DA54" si="46">SUM(BV52:BV53)</f>
        <v>3754.5746764216574</v>
      </c>
      <c r="BW54" s="7">
        <f t="shared" si="46"/>
        <v>753.63082538506251</v>
      </c>
      <c r="BX54" s="7">
        <f t="shared" si="46"/>
        <v>751.06360494030423</v>
      </c>
      <c r="BY54" s="7">
        <f t="shared" si="46"/>
        <v>3284.0709465661339</v>
      </c>
      <c r="BZ54" s="7">
        <f t="shared" si="46"/>
        <v>3718.0836545100374</v>
      </c>
      <c r="CA54" s="7">
        <f t="shared" si="46"/>
        <v>732.00569027641495</v>
      </c>
      <c r="CB54" s="7">
        <f t="shared" si="46"/>
        <v>729.38673905447968</v>
      </c>
      <c r="CC54" s="7">
        <f t="shared" si="46"/>
        <v>3249.7272285717709</v>
      </c>
      <c r="CD54" s="7">
        <f t="shared" si="46"/>
        <v>3681.5155196510214</v>
      </c>
      <c r="CE54" s="7">
        <f t="shared" si="46"/>
        <v>710.22818928293464</v>
      </c>
      <c r="CF54" s="7">
        <f t="shared" si="46"/>
        <v>707.55646488276489</v>
      </c>
      <c r="CG54" s="7">
        <f t="shared" si="46"/>
        <v>3215.2918151892882</v>
      </c>
      <c r="CH54" s="7">
        <f t="shared" si="46"/>
        <v>3644.8654433561715</v>
      </c>
      <c r="CI54" s="7">
        <f t="shared" si="46"/>
        <v>688.29384224823389</v>
      </c>
      <c r="CJ54" s="7">
        <f t="shared" si="46"/>
        <v>685.56828126386836</v>
      </c>
      <c r="CK54" s="7">
        <f t="shared" si="46"/>
        <v>3180.759871906117</v>
      </c>
      <c r="CL54" s="7">
        <f t="shared" si="46"/>
        <v>3608.1285161322512</v>
      </c>
      <c r="CM54" s="7">
        <f t="shared" si="46"/>
        <v>666.19808575299317</v>
      </c>
      <c r="CN54" s="7">
        <f t="shared" si="46"/>
        <v>663.41760335030904</v>
      </c>
      <c r="CO54" s="7">
        <f t="shared" si="46"/>
        <v>3146.1264816515677</v>
      </c>
      <c r="CP54" s="7">
        <f t="shared" si="46"/>
        <v>3571.2997457678875</v>
      </c>
      <c r="CQ54" s="7">
        <f t="shared" si="46"/>
        <v>643.93627140228091</v>
      </c>
      <c r="CR54" s="7">
        <f t="shared" si="46"/>
        <v>641.0997608872035</v>
      </c>
      <c r="CS54" s="7">
        <f t="shared" si="46"/>
        <v>3111.3866430593098</v>
      </c>
      <c r="CT54" s="7">
        <f t="shared" si="46"/>
        <v>3534.3740555861114</v>
      </c>
      <c r="CU54" s="7">
        <f t="shared" si="46"/>
        <v>621.50366407852198</v>
      </c>
      <c r="CV54" s="7">
        <f t="shared" si="46"/>
        <v>618.60999645653737</v>
      </c>
      <c r="CW54" s="7">
        <f t="shared" si="46"/>
        <v>3076.5352686952083</v>
      </c>
      <c r="CX54" s="7">
        <f t="shared" si="46"/>
        <v>3497.3462826620735</v>
      </c>
      <c r="CY54" s="7">
        <f t="shared" si="46"/>
        <v>598.89544015944239</v>
      </c>
      <c r="CZ54" s="7">
        <f t="shared" si="46"/>
        <v>595.94346368623292</v>
      </c>
      <c r="DA54" s="7">
        <f t="shared" si="46"/>
        <v>3041.5671832498269</v>
      </c>
      <c r="DB54" s="7">
        <f t="shared" ref="DB54:EA54" si="47">SUM(DB52:DB53)</f>
        <v>3460.2111760052694</v>
      </c>
      <c r="DC54" s="7">
        <f t="shared" si="47"/>
        <v>576.10668570027906</v>
      </c>
      <c r="DD54" s="7">
        <f t="shared" si="47"/>
        <v>573.09522542330069</v>
      </c>
      <c r="DE54" s="7">
        <f t="shared" si="47"/>
        <v>3006.477121694857</v>
      </c>
      <c r="DF54" s="7">
        <f t="shared" si="47"/>
        <v>3422.9633947055136</v>
      </c>
      <c r="DG54" s="7">
        <f t="shared" si="47"/>
        <v>553.13239457952204</v>
      </c>
      <c r="DH54" s="7">
        <f t="shared" si="47"/>
        <v>550.06025187035084</v>
      </c>
      <c r="DI54" s="7">
        <f t="shared" si="47"/>
        <v>550.06025187035084</v>
      </c>
      <c r="DJ54" s="7">
        <f t="shared" si="47"/>
        <v>0</v>
      </c>
      <c r="DK54" s="7">
        <f t="shared" si="47"/>
        <v>0</v>
      </c>
      <c r="DL54" s="7">
        <f t="shared" si="47"/>
        <v>0</v>
      </c>
      <c r="DM54" s="7">
        <f t="shared" si="47"/>
        <v>0</v>
      </c>
      <c r="DN54" s="7">
        <f t="shared" si="47"/>
        <v>0</v>
      </c>
      <c r="DO54" s="7">
        <f t="shared" si="47"/>
        <v>0</v>
      </c>
      <c r="DP54" s="7">
        <f t="shared" si="47"/>
        <v>0</v>
      </c>
      <c r="DQ54" s="7">
        <f t="shared" si="47"/>
        <v>0</v>
      </c>
      <c r="DR54" s="7">
        <f t="shared" si="47"/>
        <v>0</v>
      </c>
      <c r="DS54" s="7">
        <f t="shared" si="47"/>
        <v>0</v>
      </c>
      <c r="DT54" s="7">
        <f t="shared" si="47"/>
        <v>0</v>
      </c>
      <c r="DU54" s="7">
        <f t="shared" si="47"/>
        <v>0</v>
      </c>
      <c r="DV54" s="7">
        <f t="shared" si="47"/>
        <v>0</v>
      </c>
      <c r="DW54" s="7">
        <f t="shared" si="47"/>
        <v>0</v>
      </c>
      <c r="DX54" s="7">
        <f t="shared" si="47"/>
        <v>0</v>
      </c>
      <c r="DY54" s="7">
        <f t="shared" si="47"/>
        <v>0</v>
      </c>
      <c r="DZ54" s="7">
        <f t="shared" si="47"/>
        <v>0</v>
      </c>
      <c r="EA54" s="7">
        <f t="shared" si="47"/>
        <v>0</v>
      </c>
    </row>
    <row r="55" spans="1:131" outlineLevel="1" x14ac:dyDescent="0.35"/>
    <row r="56" spans="1:131" outlineLevel="1" x14ac:dyDescent="0.35">
      <c r="B56" s="8" t="s">
        <v>230</v>
      </c>
    </row>
    <row r="57" spans="1:131" outlineLevel="2" x14ac:dyDescent="0.35">
      <c r="E57" s="53" t="str">
        <f t="shared" ref="E57:AJ57" si="48" xml:space="preserve"> E$44</f>
        <v>Retained cash balance BEG</v>
      </c>
      <c r="F57" s="53">
        <f t="shared" si="48"/>
        <v>0</v>
      </c>
      <c r="G57" s="53" t="str">
        <f t="shared" si="48"/>
        <v>$ 000s</v>
      </c>
      <c r="H57" s="53">
        <f t="shared" si="48"/>
        <v>0</v>
      </c>
      <c r="I57" s="53">
        <f t="shared" si="48"/>
        <v>0</v>
      </c>
      <c r="J57" s="53">
        <f t="shared" si="48"/>
        <v>0</v>
      </c>
      <c r="K57" s="53">
        <f t="shared" si="48"/>
        <v>0</v>
      </c>
      <c r="L57" s="53">
        <f t="shared" si="48"/>
        <v>0</v>
      </c>
      <c r="M57" s="53">
        <f t="shared" si="48"/>
        <v>0</v>
      </c>
      <c r="N57" s="53">
        <f t="shared" si="48"/>
        <v>0</v>
      </c>
      <c r="O57" s="53">
        <f t="shared" si="48"/>
        <v>0</v>
      </c>
      <c r="P57" s="53">
        <f t="shared" si="48"/>
        <v>1530.7428821331532</v>
      </c>
      <c r="Q57" s="53">
        <f t="shared" si="48"/>
        <v>2498.7271459114586</v>
      </c>
      <c r="R57" s="53">
        <f t="shared" si="48"/>
        <v>1714.1681371240475</v>
      </c>
      <c r="S57" s="53">
        <f t="shared" si="48"/>
        <v>2443.6481258445083</v>
      </c>
      <c r="T57" s="53">
        <f t="shared" si="48"/>
        <v>5541.1713632290866</v>
      </c>
      <c r="U57" s="53">
        <f t="shared" si="48"/>
        <v>6509.400154951707</v>
      </c>
      <c r="V57" s="53">
        <f t="shared" si="48"/>
        <v>5733.7001844191745</v>
      </c>
      <c r="W57" s="53">
        <f t="shared" si="48"/>
        <v>6464.5071784003976</v>
      </c>
      <c r="X57" s="53">
        <f t="shared" si="48"/>
        <v>9551.6108055912591</v>
      </c>
      <c r="Y57" s="53">
        <f t="shared" si="48"/>
        <v>10536.34743274709</v>
      </c>
      <c r="Z57" s="53">
        <f t="shared" si="48"/>
        <v>9753.1992291395527</v>
      </c>
      <c r="AA57" s="53">
        <f t="shared" si="48"/>
        <v>10485.326246217212</v>
      </c>
      <c r="AB57" s="53">
        <f t="shared" si="48"/>
        <v>13562.062421029255</v>
      </c>
      <c r="AC57" s="53">
        <f t="shared" si="48"/>
        <v>14530.781804318674</v>
      </c>
      <c r="AD57" s="53">
        <f t="shared" si="48"/>
        <v>13772.666728570784</v>
      </c>
      <c r="AE57" s="53">
        <f t="shared" si="48"/>
        <v>14506.10681365752</v>
      </c>
      <c r="AF57" s="53">
        <f t="shared" si="48"/>
        <v>17572.527440841186</v>
      </c>
      <c r="AG57" s="53">
        <f t="shared" si="48"/>
        <v>18541.4929525306</v>
      </c>
      <c r="AH57" s="53">
        <f t="shared" si="48"/>
        <v>17792.104158804788</v>
      </c>
      <c r="AI57" s="53">
        <f t="shared" si="48"/>
        <v>18526.850383601122</v>
      </c>
      <c r="AJ57" s="53">
        <f t="shared" si="48"/>
        <v>21583.007116230947</v>
      </c>
      <c r="AK57" s="53">
        <f t="shared" ref="AK57:BP57" si="49" xml:space="preserve"> AK$44</f>
        <v>22552.219355490601</v>
      </c>
      <c r="AL57" s="53">
        <f t="shared" si="49"/>
        <v>21811.513015171273</v>
      </c>
      <c r="AM57" s="53">
        <f t="shared" si="49"/>
        <v>22547.558477874893</v>
      </c>
      <c r="AN57" s="53">
        <f t="shared" si="49"/>
        <v>25593.502718733744</v>
      </c>
      <c r="AO57" s="53">
        <f t="shared" si="49"/>
        <v>26578.753941374813</v>
      </c>
      <c r="AP57" s="53">
        <f t="shared" si="49"/>
        <v>25830.89481267767</v>
      </c>
      <c r="AQ57" s="53">
        <f t="shared" si="49"/>
        <v>26568.232637690948</v>
      </c>
      <c r="AR57" s="53">
        <f t="shared" si="49"/>
        <v>29604.015540650023</v>
      </c>
      <c r="AS57" s="53">
        <f t="shared" si="49"/>
        <v>30573.723168202647</v>
      </c>
      <c r="AT57" s="53">
        <f t="shared" si="49"/>
        <v>29850.25108645764</v>
      </c>
      <c r="AU57" s="53">
        <f t="shared" si="49"/>
        <v>30588.874424093388</v>
      </c>
      <c r="AV57" s="53">
        <f t="shared" si="49"/>
        <v>33614.546895488107</v>
      </c>
      <c r="AW57" s="53">
        <f t="shared" si="49"/>
        <v>34584.503253027659</v>
      </c>
      <c r="AX57" s="53">
        <f t="shared" si="49"/>
        <v>33869.583392228407</v>
      </c>
      <c r="AY57" s="53">
        <f t="shared" si="49"/>
        <v>34609.48541841378</v>
      </c>
      <c r="AZ57" s="53">
        <f t="shared" si="49"/>
        <v>37625.098118415553</v>
      </c>
      <c r="BA57" s="53">
        <f t="shared" si="49"/>
        <v>38595.303943665058</v>
      </c>
      <c r="BB57" s="53">
        <f t="shared" si="49"/>
        <v>37888.893306756996</v>
      </c>
      <c r="BC57" s="53">
        <f t="shared" si="49"/>
        <v>38630.067222735524</v>
      </c>
      <c r="BD57" s="53">
        <f t="shared" si="49"/>
        <v>41635.670566719549</v>
      </c>
      <c r="BE57" s="53">
        <f t="shared" si="49"/>
        <v>42621.44392327415</v>
      </c>
      <c r="BF57" s="53">
        <f t="shared" si="49"/>
        <v>41908.182428335625</v>
      </c>
      <c r="BG57" s="53">
        <f t="shared" si="49"/>
        <v>42650.621460367292</v>
      </c>
      <c r="BH57" s="53">
        <f t="shared" si="49"/>
        <v>45646.265620276448</v>
      </c>
      <c r="BI57" s="53">
        <f t="shared" si="49"/>
        <v>46616.972739260054</v>
      </c>
      <c r="BJ57" s="53">
        <f t="shared" si="49"/>
        <v>45927.452377266483</v>
      </c>
      <c r="BK57" s="53">
        <f t="shared" si="49"/>
        <v>46671.149776325728</v>
      </c>
      <c r="BL57" s="53">
        <f t="shared" si="49"/>
        <v>49656.884682030555</v>
      </c>
      <c r="BM57" s="53">
        <f t="shared" si="49"/>
        <v>50627.843701179576</v>
      </c>
      <c r="BN57" s="53">
        <f t="shared" si="49"/>
        <v>49946.704796355909</v>
      </c>
      <c r="BO57" s="53">
        <f t="shared" si="49"/>
        <v>50691.653837827638</v>
      </c>
      <c r="BP57" s="53">
        <f t="shared" si="49"/>
        <v>53667.52917848264</v>
      </c>
      <c r="BQ57" s="53">
        <f t="shared" ref="BQ57:CV57" si="50" xml:space="preserve"> BQ$44</f>
        <v>54638.740983829011</v>
      </c>
      <c r="BR57" s="53">
        <f t="shared" si="50"/>
        <v>53965.941351418354</v>
      </c>
      <c r="BS57" s="53">
        <f t="shared" si="50"/>
        <v>54712.13533479179</v>
      </c>
      <c r="BT57" s="53">
        <f t="shared" si="50"/>
        <v>57678.200560188008</v>
      </c>
      <c r="BU57" s="53">
        <f t="shared" si="50"/>
        <v>58664.504910787429</v>
      </c>
      <c r="BV57" s="53">
        <f t="shared" si="50"/>
        <v>57985.163731790286</v>
      </c>
      <c r="BW57" s="53">
        <f t="shared" si="50"/>
        <v>58732.595980350576</v>
      </c>
      <c r="BX57" s="53">
        <f t="shared" si="50"/>
        <v>61688.900302264527</v>
      </c>
      <c r="BY57" s="53">
        <f t="shared" si="50"/>
        <v>62660.620493574213</v>
      </c>
      <c r="BZ57" s="53">
        <f t="shared" si="50"/>
        <v>62004.373650854061</v>
      </c>
      <c r="CA57" s="53">
        <f t="shared" si="50"/>
        <v>62753.037511371665</v>
      </c>
      <c r="CB57" s="53">
        <f t="shared" si="50"/>
        <v>65699.629904910806</v>
      </c>
      <c r="CC57" s="53">
        <f t="shared" si="50"/>
        <v>66671.605775427248</v>
      </c>
      <c r="CD57" s="53">
        <f t="shared" si="50"/>
        <v>66023.572846572235</v>
      </c>
      <c r="CE57" s="53">
        <f t="shared" si="50"/>
        <v>66773.461688990006</v>
      </c>
      <c r="CF57" s="53">
        <f t="shared" si="50"/>
        <v>69710.390893934746</v>
      </c>
      <c r="CG57" s="53">
        <f t="shared" si="50"/>
        <v>70682.623488600017</v>
      </c>
      <c r="CH57" s="53">
        <f t="shared" si="50"/>
        <v>70042.763082032354</v>
      </c>
      <c r="CI57" s="53">
        <f t="shared" si="50"/>
        <v>70793.870299150134</v>
      </c>
      <c r="CJ57" s="53">
        <f t="shared" si="50"/>
        <v>73721.184821292438</v>
      </c>
      <c r="CK57" s="53">
        <f t="shared" si="50"/>
        <v>74708.03044382896</v>
      </c>
      <c r="CL57" s="53">
        <f t="shared" si="50"/>
        <v>74061.946146002432</v>
      </c>
      <c r="CM57" s="53">
        <f t="shared" si="50"/>
        <v>74814.265153159315</v>
      </c>
      <c r="CN57" s="53">
        <f t="shared" si="50"/>
        <v>77732.013265638103</v>
      </c>
      <c r="CO57" s="53">
        <f t="shared" si="50"/>
        <v>78704.762610119855</v>
      </c>
      <c r="CP57" s="53">
        <f t="shared" si="50"/>
        <v>78081.123853497484</v>
      </c>
      <c r="CQ57" s="53">
        <f t="shared" si="50"/>
        <v>78834.648088251401</v>
      </c>
      <c r="CR57" s="53">
        <f t="shared" si="50"/>
        <v>81742.877832884682</v>
      </c>
      <c r="CS57" s="53">
        <f t="shared" si="50"/>
        <v>82715.887288231592</v>
      </c>
      <c r="CT57" s="53">
        <f t="shared" si="50"/>
        <v>82100.298046357013</v>
      </c>
      <c r="CU57" s="53">
        <f t="shared" si="50"/>
        <v>82855.020968161843</v>
      </c>
      <c r="CV57" s="53">
        <f t="shared" si="50"/>
        <v>85753.780156775814</v>
      </c>
      <c r="CW57" s="53">
        <f t="shared" ref="CW57:EA57" si="51" xml:space="preserve"> CW$44</f>
        <v>86727.05093835594</v>
      </c>
      <c r="CX57" s="53">
        <f t="shared" si="51"/>
        <v>86119.470593834194</v>
      </c>
      <c r="CY57" s="53">
        <f t="shared" si="51"/>
        <v>86875.385683714165</v>
      </c>
      <c r="CZ57" s="53">
        <f t="shared" si="51"/>
        <v>89764.721899469223</v>
      </c>
      <c r="DA57" s="53">
        <f t="shared" si="51"/>
        <v>90752.120593905114</v>
      </c>
      <c r="DB57" s="53">
        <f t="shared" si="51"/>
        <v>90138.6433931965</v>
      </c>
      <c r="DC57" s="53">
        <f t="shared" si="51"/>
        <v>90895.744153417763</v>
      </c>
      <c r="DD57" s="53">
        <f t="shared" si="51"/>
        <v>93775.704752131613</v>
      </c>
      <c r="DE57" s="53">
        <f t="shared" si="51"/>
        <v>94749.502011160206</v>
      </c>
      <c r="DF57" s="53">
        <f t="shared" si="51"/>
        <v>94157.81837033818</v>
      </c>
      <c r="DG57" s="53">
        <f t="shared" si="51"/>
        <v>94916.098324077684</v>
      </c>
      <c r="DH57" s="53">
        <f t="shared" si="51"/>
        <v>97786.730435545585</v>
      </c>
      <c r="DI57" s="53">
        <f t="shared" si="51"/>
        <v>-689.14681089110672</v>
      </c>
      <c r="DJ57" s="53">
        <f t="shared" si="51"/>
        <v>8.6401996668428183E-12</v>
      </c>
      <c r="DK57" s="53">
        <f t="shared" si="51"/>
        <v>8.6401996668428183E-12</v>
      </c>
      <c r="DL57" s="53">
        <f t="shared" si="51"/>
        <v>8.6401996668428183E-12</v>
      </c>
      <c r="DM57" s="53">
        <f t="shared" si="51"/>
        <v>8.6401996668428183E-12</v>
      </c>
      <c r="DN57" s="53">
        <f t="shared" si="51"/>
        <v>8.6401996668428183E-12</v>
      </c>
      <c r="DO57" s="53">
        <f t="shared" si="51"/>
        <v>8.6401996668428183E-12</v>
      </c>
      <c r="DP57" s="53">
        <f t="shared" si="51"/>
        <v>8.6401996668428183E-12</v>
      </c>
      <c r="DQ57" s="53">
        <f t="shared" si="51"/>
        <v>8.6401996668428183E-12</v>
      </c>
      <c r="DR57" s="53">
        <f t="shared" si="51"/>
        <v>8.6401996668428183E-12</v>
      </c>
      <c r="DS57" s="53">
        <f t="shared" si="51"/>
        <v>8.6401996668428183E-12</v>
      </c>
      <c r="DT57" s="53">
        <f t="shared" si="51"/>
        <v>8.6401996668428183E-12</v>
      </c>
      <c r="DU57" s="53">
        <f t="shared" si="51"/>
        <v>8.6401996668428183E-12</v>
      </c>
      <c r="DV57" s="53">
        <f t="shared" si="51"/>
        <v>8.6401996668428183E-12</v>
      </c>
      <c r="DW57" s="53">
        <f t="shared" si="51"/>
        <v>8.6401996668428183E-12</v>
      </c>
      <c r="DX57" s="53">
        <f t="shared" si="51"/>
        <v>8.6401996668428183E-12</v>
      </c>
      <c r="DY57" s="53">
        <f t="shared" si="51"/>
        <v>8.6401996668428183E-12</v>
      </c>
      <c r="DZ57" s="53">
        <f t="shared" si="51"/>
        <v>8.6401996668428183E-12</v>
      </c>
      <c r="EA57" s="53">
        <f t="shared" si="51"/>
        <v>8.6401996668428183E-12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Qtr'!E$50</f>
        <v>Cash flow available for dividends</v>
      </c>
      <c r="F58" s="484">
        <f xml:space="preserve"> 'FS Qtr'!F$50</f>
        <v>0</v>
      </c>
      <c r="G58" s="484" t="str">
        <f xml:space="preserve"> 'FS Qtr'!G$50</f>
        <v>$ 000s</v>
      </c>
      <c r="H58" s="484">
        <f xml:space="preserve"> 'FS Qtr'!H$50</f>
        <v>222667.04122730854</v>
      </c>
      <c r="I58" s="484">
        <f xml:space="preserve"> 'FS Qtr'!I$50</f>
        <v>0</v>
      </c>
      <c r="J58" s="484">
        <f xml:space="preserve"> 'FS Qtr'!J$50</f>
        <v>0</v>
      </c>
      <c r="K58" s="484">
        <f xml:space="preserve"> 'FS Qtr'!K$50</f>
        <v>0</v>
      </c>
      <c r="L58" s="484">
        <f xml:space="preserve"> 'FS Qtr'!L$50</f>
        <v>0</v>
      </c>
      <c r="M58" s="484">
        <f xml:space="preserve"> 'FS Qtr'!M$50</f>
        <v>1519.3516483516487</v>
      </c>
      <c r="N58" s="484">
        <f xml:space="preserve"> 'FS Qtr'!N$50</f>
        <v>5023.8865989309606</v>
      </c>
      <c r="O58" s="484">
        <f xml:space="preserve"> 'FS Qtr'!O$50</f>
        <v>4170.5295879755431</v>
      </c>
      <c r="P58" s="484">
        <f xml:space="preserve"> 'FS Qtr'!P$50</f>
        <v>2028.6153260439305</v>
      </c>
      <c r="Q58" s="484">
        <f xml:space="preserve"> 'FS Qtr'!Q$50</f>
        <v>3006.71803994626</v>
      </c>
      <c r="R58" s="484">
        <f xml:space="preserve"> 'FS Qtr'!R$50</f>
        <v>4989.357079414217</v>
      </c>
      <c r="S58" s="484">
        <f xml:space="preserve"> 'FS Qtr'!S$50</f>
        <v>4140.2320518402594</v>
      </c>
      <c r="T58" s="484">
        <f xml:space="preserve"> 'FS Qtr'!T$50</f>
        <v>2008.9959885590401</v>
      </c>
      <c r="U58" s="484">
        <f xml:space="preserve"> 'FS Qtr'!U$50</f>
        <v>2982.0798495086847</v>
      </c>
      <c r="V58" s="484">
        <f xml:space="preserve"> 'FS Qtr'!V$50</f>
        <v>4954.807212342962</v>
      </c>
      <c r="W58" s="484">
        <f xml:space="preserve"> 'FS Qtr'!W$50</f>
        <v>4109.8928399861561</v>
      </c>
      <c r="X58" s="484">
        <f xml:space="preserve"> 'FS Qtr'!X$50</f>
        <v>2005.5450977648127</v>
      </c>
      <c r="Y58" s="484">
        <f xml:space="preserve"> 'FS Qtr'!Y$50</f>
        <v>2941.1063861909197</v>
      </c>
      <c r="Z58" s="484">
        <f xml:space="preserve"> 'FS Qtr'!Z$50</f>
        <v>4920.2332273080128</v>
      </c>
      <c r="AA58" s="484">
        <f xml:space="preserve"> 'FS Qtr'!AA$50</f>
        <v>4079.5082826027474</v>
      </c>
      <c r="AB58" s="484">
        <f xml:space="preserve"> 'FS Qtr'!AB$50</f>
        <v>1969.4708359471479</v>
      </c>
      <c r="AC58" s="484">
        <f xml:space="preserve"> 'FS Qtr'!AC$50</f>
        <v>2932.5824991845047</v>
      </c>
      <c r="AD58" s="484">
        <f xml:space="preserve"> 'FS Qtr'!AD$50</f>
        <v>4885.6312946429462</v>
      </c>
      <c r="AE58" s="484">
        <f xml:space="preserve"> 'FS Qtr'!AE$50</f>
        <v>4049.0746500107443</v>
      </c>
      <c r="AF58" s="484">
        <f xml:space="preserve"> 'FS Qtr'!AF$50</f>
        <v>1949.5581621709948</v>
      </c>
      <c r="AG58" s="484">
        <f xml:space="preserve"> 'FS Qtr'!AG$50</f>
        <v>2907.71613842746</v>
      </c>
      <c r="AH58" s="484">
        <f xml:space="preserve"> 'FS Qtr'!AH$50</f>
        <v>4850.9975241468455</v>
      </c>
      <c r="AI58" s="484">
        <f xml:space="preserve"> 'FS Qtr'!AI$50</f>
        <v>4018.5881513856307</v>
      </c>
      <c r="AJ58" s="484">
        <f xml:space="preserve"> 'FS Qtr'!AJ$50</f>
        <v>1929.5407479852247</v>
      </c>
      <c r="AK58" s="484">
        <f xml:space="preserve"> 'FS Qtr'!AK$50</f>
        <v>2882.7664163421891</v>
      </c>
      <c r="AL58" s="484">
        <f xml:space="preserve"> 'FS Qtr'!AL$50</f>
        <v>4816.327963781755</v>
      </c>
      <c r="AM58" s="484">
        <f xml:space="preserve"> 'FS Qtr'!AM$50</f>
        <v>3988.0449334558452</v>
      </c>
      <c r="AN58" s="484">
        <f xml:space="preserve"> 'FS Qtr'!AN$50</f>
        <v>1925.2066305179528</v>
      </c>
      <c r="AO58" s="484">
        <f xml:space="preserve"> 'FS Qtr'!AO$50</f>
        <v>2841.9379521318856</v>
      </c>
      <c r="AP58" s="484">
        <f xml:space="preserve"> 'FS Qtr'!AP$50</f>
        <v>4781.6185983442665</v>
      </c>
      <c r="AQ58" s="484">
        <f xml:space="preserve"> 'FS Qtr'!AQ$50</f>
        <v>3957.4410791751011</v>
      </c>
      <c r="AR58" s="484">
        <f xml:space="preserve"> 'FS Qtr'!AR$50</f>
        <v>1889.1772904874442</v>
      </c>
      <c r="AS58" s="484">
        <f xml:space="preserve"> 'FS Qtr'!AS$50</f>
        <v>2832.6017911092231</v>
      </c>
      <c r="AT58" s="484">
        <f xml:space="preserve"> 'FS Qtr'!AT$50</f>
        <v>4746.8653481107795</v>
      </c>
      <c r="AU58" s="484">
        <f xml:space="preserve"> 'FS Qtr'!AU$50</f>
        <v>3926.7726063682762</v>
      </c>
      <c r="AV58" s="484">
        <f xml:space="preserve"> 'FS Qtr'!AV$50</f>
        <v>1868.823879593665</v>
      </c>
      <c r="AW58" s="484">
        <f xml:space="preserve"> 'FS Qtr'!AW$50</f>
        <v>2807.3791745912417</v>
      </c>
      <c r="AX58" s="484">
        <f xml:space="preserve"> 'FS Qtr'!AX$50</f>
        <v>4712.0640674558335</v>
      </c>
      <c r="AY58" s="484">
        <f xml:space="preserve"> 'FS Qtr'!AY$50</f>
        <v>3896.0354663503745</v>
      </c>
      <c r="AZ58" s="484">
        <f xml:space="preserve"> 'FS Qtr'!AZ$50</f>
        <v>1848.3509904106313</v>
      </c>
      <c r="BA58" s="484">
        <f xml:space="preserve"> 'FS Qtr'!BA$50</f>
        <v>2782.0577672391714</v>
      </c>
      <c r="BB58" s="484">
        <f xml:space="preserve"> 'FS Qtr'!BB$50</f>
        <v>4677.2105434430441</v>
      </c>
      <c r="BC58" s="484">
        <f xml:space="preserve"> 'FS Qtr'!BC$50</f>
        <v>3865.225542517991</v>
      </c>
      <c r="BD58" s="484">
        <f xml:space="preserve"> 'FS Qtr'!BD$50</f>
        <v>1843.0720590969331</v>
      </c>
      <c r="BE58" s="484">
        <f xml:space="preserve"> 'FS Qtr'!BE$50</f>
        <v>2741.3162515247823</v>
      </c>
      <c r="BF58" s="484">
        <f xml:space="preserve"> 'FS Qtr'!BF$50</f>
        <v>4642.3004943880223</v>
      </c>
      <c r="BG58" s="484">
        <f xml:space="preserve"> 'FS Qtr'!BG$50</f>
        <v>3834.3386489127424</v>
      </c>
      <c r="BH58" s="484">
        <f xml:space="preserve"> 'FS Qtr'!BH$50</f>
        <v>1807.0312923881415</v>
      </c>
      <c r="BI58" s="484">
        <f xml:space="preserve"> 'FS Qtr'!BI$50</f>
        <v>2731.1023978583507</v>
      </c>
      <c r="BJ58" s="484">
        <f xml:space="preserve"> 'FS Qtr'!BJ$50</f>
        <v>4607.3295683927436</v>
      </c>
      <c r="BK58" s="484">
        <f xml:space="preserve"> 'FS Qtr'!BK$50</f>
        <v>3803.3705287560883</v>
      </c>
      <c r="BL58" s="484">
        <f xml:space="preserve"> 'FS Qtr'!BL$50</f>
        <v>1786.1765635552633</v>
      </c>
      <c r="BM58" s="484">
        <f xml:space="preserve"> 'FS Qtr'!BM$50</f>
        <v>2705.4601656930258</v>
      </c>
      <c r="BN58" s="484">
        <f xml:space="preserve"> 'FS Qtr'!BN$50</f>
        <v>4572.2933418507855</v>
      </c>
      <c r="BO58" s="484">
        <f xml:space="preserve"> 'FS Qtr'!BO$50</f>
        <v>3772.3168529549539</v>
      </c>
      <c r="BP58" s="484">
        <f xml:space="preserve"> 'FS Qtr'!BP$50</f>
        <v>1765.1865135060509</v>
      </c>
      <c r="BQ58" s="484">
        <f xml:space="preserve"> 'FS Qtr'!BQ$50</f>
        <v>2679.7025994275532</v>
      </c>
      <c r="BR58" s="484">
        <f xml:space="preserve"> 'FS Qtr'!BR$50</f>
        <v>4537.1873179228514</v>
      </c>
      <c r="BS58" s="484">
        <f xml:space="preserve"> 'FS Qtr'!BS$50</f>
        <v>3741.1732185775827</v>
      </c>
      <c r="BT58" s="484">
        <f xml:space="preserve"> 'FS Qtr'!BT$50</f>
        <v>1758.8958323021477</v>
      </c>
      <c r="BU58" s="484">
        <f xml:space="preserve"> 'FS Qtr'!BU$50</f>
        <v>2638.9865438332372</v>
      </c>
      <c r="BV58" s="484">
        <f xml:space="preserve"> 'FS Qtr'!BV$50</f>
        <v>4502.0069249819471</v>
      </c>
      <c r="BW58" s="484">
        <f xml:space="preserve"> 'FS Qtr'!BW$50</f>
        <v>3709.9351472990134</v>
      </c>
      <c r="BX58" s="484">
        <f xml:space="preserve"> 'FS Qtr'!BX$50</f>
        <v>1722.7837962499902</v>
      </c>
      <c r="BY58" s="484">
        <f xml:space="preserve"> 'FS Qtr'!BY$50</f>
        <v>2627.8241038459855</v>
      </c>
      <c r="BZ58" s="484">
        <f xml:space="preserve"> 'FS Qtr'!BZ$50</f>
        <v>4466.7475150276478</v>
      </c>
      <c r="CA58" s="484">
        <f xml:space="preserve"> 'FS Qtr'!CA$50</f>
        <v>3678.5980838155601</v>
      </c>
      <c r="CB58" s="484">
        <f xml:space="preserve"> 'FS Qtr'!CB$50</f>
        <v>1701.3626095709205</v>
      </c>
      <c r="CC58" s="484">
        <f xml:space="preserve"> 'FS Qtr'!CC$50</f>
        <v>2601.6942997167585</v>
      </c>
      <c r="CD58" s="484">
        <f xml:space="preserve"> 'FS Qtr'!CD$50</f>
        <v>4431.4043620687899</v>
      </c>
      <c r="CE58" s="484">
        <f xml:space="preserve"> 'FS Qtr'!CE$50</f>
        <v>3647.1573942276741</v>
      </c>
      <c r="CF58" s="484">
        <f xml:space="preserve"> 'FS Qtr'!CF$50</f>
        <v>1679.7890595480376</v>
      </c>
      <c r="CG58" s="484">
        <f xml:space="preserve"> 'FS Qtr'!CG$50</f>
        <v>2575.4314086216336</v>
      </c>
      <c r="CH58" s="484">
        <f xml:space="preserve"> 'FS Qtr'!CH$50</f>
        <v>4395.9726604739562</v>
      </c>
      <c r="CI58" s="484">
        <f xml:space="preserve"> 'FS Qtr'!CI$50</f>
        <v>3615.6083643905404</v>
      </c>
      <c r="CJ58" s="484">
        <f xml:space="preserve"> 'FS Qtr'!CJ$50</f>
        <v>1672.4139038003891</v>
      </c>
      <c r="CK58" s="484">
        <f xml:space="preserve"> 'FS Qtr'!CK$50</f>
        <v>2534.6755740795943</v>
      </c>
      <c r="CL58" s="484">
        <f xml:space="preserve"> 'FS Qtr'!CL$50</f>
        <v>4360.4475232891255</v>
      </c>
      <c r="CM58" s="484">
        <f xml:space="preserve"> 'FS Qtr'!CM$50</f>
        <v>3583.9461982317816</v>
      </c>
      <c r="CN58" s="484">
        <f xml:space="preserve"> 'FS Qtr'!CN$50</f>
        <v>1636.1669478320509</v>
      </c>
      <c r="CO58" s="484">
        <f xml:space="preserve"> 'FS Qtr'!CO$50</f>
        <v>2522.4877250291902</v>
      </c>
      <c r="CP58" s="484">
        <f xml:space="preserve"> 'FS Qtr'!CP$50</f>
        <v>4324.8239805218018</v>
      </c>
      <c r="CQ58" s="484">
        <f xml:space="preserve"> 'FS Qtr'!CQ$50</f>
        <v>3552.1660160355682</v>
      </c>
      <c r="CR58" s="484">
        <f xml:space="preserve"> 'FS Qtr'!CR$50</f>
        <v>1614.109216234112</v>
      </c>
      <c r="CS58" s="484">
        <f xml:space="preserve"> 'FS Qtr'!CS$50</f>
        <v>2495.79740118472</v>
      </c>
      <c r="CT58" s="484">
        <f xml:space="preserve"> 'FS Qtr'!CT$50</f>
        <v>4289.0969773909501</v>
      </c>
      <c r="CU58" s="484">
        <f xml:space="preserve"> 'FS Qtr'!CU$50</f>
        <v>3520.2628526924959</v>
      </c>
      <c r="CV58" s="484">
        <f xml:space="preserve"> 'FS Qtr'!CV$50</f>
        <v>1591.8807780366615</v>
      </c>
      <c r="CW58" s="484">
        <f xml:space="preserve"> 'FS Qtr'!CW$50</f>
        <v>2468.9549241734603</v>
      </c>
      <c r="CX58" s="484">
        <f xml:space="preserve"> 'FS Qtr'!CX$50</f>
        <v>4253.2613725420415</v>
      </c>
      <c r="CY58" s="484">
        <f xml:space="preserve"> 'FS Qtr'!CY$50</f>
        <v>3488.2316559144965</v>
      </c>
      <c r="CZ58" s="484">
        <f xml:space="preserve"> 'FS Qtr'!CZ$50</f>
        <v>1583.3421581221173</v>
      </c>
      <c r="DA58" s="484">
        <f xml:space="preserve"> 'FS Qtr'!DA$50</f>
        <v>2428.0899825412234</v>
      </c>
      <c r="DB58" s="484">
        <f xml:space="preserve"> 'FS Qtr'!DB$50</f>
        <v>4217.3119362265334</v>
      </c>
      <c r="DC58" s="484">
        <f xml:space="preserve"> 'FS Qtr'!DC$50</f>
        <v>3456.0672844141181</v>
      </c>
      <c r="DD58" s="484">
        <f xml:space="preserve"> 'FS Qtr'!DD$50</f>
        <v>1546.8924844518847</v>
      </c>
      <c r="DE58" s="484">
        <f xml:space="preserve"> 'FS Qtr'!DE$50</f>
        <v>2414.7934808728296</v>
      </c>
      <c r="DF58" s="484">
        <f xml:space="preserve"> 'FS Qtr'!DF$50</f>
        <v>4181.2433484450221</v>
      </c>
      <c r="DG58" s="484">
        <f xml:space="preserve"> 'FS Qtr'!DG$50</f>
        <v>3423.7645060474233</v>
      </c>
      <c r="DH58" s="484">
        <f xml:space="preserve"> 'FS Qtr'!DH$50</f>
        <v>-98475.877246436692</v>
      </c>
      <c r="DI58" s="484">
        <f xml:space="preserve"> 'FS Qtr'!DI$50</f>
        <v>1239.2070627614662</v>
      </c>
      <c r="DJ58" s="484">
        <f xml:space="preserve"> 'FS Qtr'!DJ$50</f>
        <v>0</v>
      </c>
      <c r="DK58" s="484">
        <f xml:space="preserve"> 'FS Qtr'!DK$50</f>
        <v>0</v>
      </c>
      <c r="DL58" s="484">
        <f xml:space="preserve"> 'FS Qtr'!DL$50</f>
        <v>0</v>
      </c>
      <c r="DM58" s="484">
        <f xml:space="preserve"> 'FS Qtr'!DM$50</f>
        <v>0</v>
      </c>
      <c r="DN58" s="484">
        <f xml:space="preserve"> 'FS Qtr'!DN$50</f>
        <v>0</v>
      </c>
      <c r="DO58" s="484">
        <f xml:space="preserve"> 'FS Qtr'!DO$50</f>
        <v>0</v>
      </c>
      <c r="DP58" s="484">
        <f xml:space="preserve"> 'FS Qtr'!DP$50</f>
        <v>0</v>
      </c>
      <c r="DQ58" s="484">
        <f xml:space="preserve"> 'FS Qtr'!DQ$50</f>
        <v>0</v>
      </c>
      <c r="DR58" s="484">
        <f xml:space="preserve"> 'FS Qtr'!DR$50</f>
        <v>0</v>
      </c>
      <c r="DS58" s="484">
        <f xml:space="preserve"> 'FS Qtr'!DS$50</f>
        <v>0</v>
      </c>
      <c r="DT58" s="484">
        <f xml:space="preserve"> 'FS Qtr'!DT$50</f>
        <v>0</v>
      </c>
      <c r="DU58" s="484">
        <f xml:space="preserve"> 'FS Qtr'!DU$50</f>
        <v>0</v>
      </c>
      <c r="DV58" s="484">
        <f xml:space="preserve"> 'FS Qtr'!DV$50</f>
        <v>0</v>
      </c>
      <c r="DW58" s="484">
        <f xml:space="preserve"> 'FS Qtr'!DW$50</f>
        <v>0</v>
      </c>
      <c r="DX58" s="484">
        <f xml:space="preserve"> 'FS Qtr'!DX$50</f>
        <v>0</v>
      </c>
      <c r="DY58" s="484">
        <f xml:space="preserve"> 'FS Qtr'!DY$50</f>
        <v>0</v>
      </c>
      <c r="DZ58" s="484">
        <f xml:space="preserve"> 'FS Qtr'!DZ$50</f>
        <v>0</v>
      </c>
      <c r="EA58" s="484">
        <f xml:space="preserve"> 'FS Qtr'!EA$50</f>
        <v>0</v>
      </c>
    </row>
    <row r="59" spans="1:131" outlineLevel="2" x14ac:dyDescent="0.35">
      <c r="E59" s="7" t="s">
        <v>230</v>
      </c>
      <c r="G59" s="7" t="str">
        <f xml:space="preserve"> SMU</f>
        <v>$ 000s</v>
      </c>
      <c r="J59" s="7">
        <f t="shared" ref="J59:AO59" si="52">SUM(J57:J58)</f>
        <v>0</v>
      </c>
      <c r="K59" s="7">
        <f t="shared" si="52"/>
        <v>0</v>
      </c>
      <c r="L59" s="7">
        <f t="shared" si="52"/>
        <v>0</v>
      </c>
      <c r="M59" s="7">
        <f t="shared" si="52"/>
        <v>1519.3516483516487</v>
      </c>
      <c r="N59" s="7">
        <f t="shared" si="52"/>
        <v>5023.8865989309606</v>
      </c>
      <c r="O59" s="7">
        <f t="shared" si="52"/>
        <v>4170.5295879755431</v>
      </c>
      <c r="P59" s="7">
        <f t="shared" si="52"/>
        <v>3559.3582081770837</v>
      </c>
      <c r="Q59" s="7">
        <f t="shared" si="52"/>
        <v>5505.4451858577186</v>
      </c>
      <c r="R59" s="7">
        <f t="shared" si="52"/>
        <v>6703.5252165382644</v>
      </c>
      <c r="S59" s="7">
        <f t="shared" si="52"/>
        <v>6583.8801776847677</v>
      </c>
      <c r="T59" s="7">
        <f t="shared" si="52"/>
        <v>7550.1673517881263</v>
      </c>
      <c r="U59" s="7">
        <f t="shared" si="52"/>
        <v>9491.4800044603908</v>
      </c>
      <c r="V59" s="7">
        <f t="shared" si="52"/>
        <v>10688.507396762136</v>
      </c>
      <c r="W59" s="7">
        <f t="shared" si="52"/>
        <v>10574.400018386554</v>
      </c>
      <c r="X59" s="7">
        <f t="shared" si="52"/>
        <v>11557.155903356072</v>
      </c>
      <c r="Y59" s="7">
        <f t="shared" si="52"/>
        <v>13477.453818938011</v>
      </c>
      <c r="Z59" s="7">
        <f t="shared" si="52"/>
        <v>14673.432456447565</v>
      </c>
      <c r="AA59" s="7">
        <f t="shared" si="52"/>
        <v>14564.83452881996</v>
      </c>
      <c r="AB59" s="7">
        <f t="shared" si="52"/>
        <v>15531.533256976403</v>
      </c>
      <c r="AC59" s="7">
        <f t="shared" si="52"/>
        <v>17463.364303503178</v>
      </c>
      <c r="AD59" s="7">
        <f t="shared" si="52"/>
        <v>18658.298023213731</v>
      </c>
      <c r="AE59" s="7">
        <f t="shared" si="52"/>
        <v>18555.181463668265</v>
      </c>
      <c r="AF59" s="7">
        <f t="shared" si="52"/>
        <v>19522.085603012179</v>
      </c>
      <c r="AG59" s="7">
        <f t="shared" si="52"/>
        <v>21449.209090958058</v>
      </c>
      <c r="AH59" s="7">
        <f t="shared" si="52"/>
        <v>22643.101682951634</v>
      </c>
      <c r="AI59" s="7">
        <f t="shared" si="52"/>
        <v>22545.438534986752</v>
      </c>
      <c r="AJ59" s="7">
        <f t="shared" si="52"/>
        <v>23512.547864216172</v>
      </c>
      <c r="AK59" s="7">
        <f t="shared" si="52"/>
        <v>25434.985771832791</v>
      </c>
      <c r="AL59" s="7">
        <f t="shared" si="52"/>
        <v>26627.840978953027</v>
      </c>
      <c r="AM59" s="7">
        <f t="shared" si="52"/>
        <v>26535.60341133074</v>
      </c>
      <c r="AN59" s="7">
        <f t="shared" si="52"/>
        <v>27518.709349251698</v>
      </c>
      <c r="AO59" s="7">
        <f t="shared" si="52"/>
        <v>29420.691893506697</v>
      </c>
      <c r="AP59" s="7">
        <f t="shared" ref="AP59:BU59" si="53">SUM(AP57:AP58)</f>
        <v>30612.513411021937</v>
      </c>
      <c r="AQ59" s="7">
        <f t="shared" si="53"/>
        <v>30525.673716866047</v>
      </c>
      <c r="AR59" s="7">
        <f t="shared" si="53"/>
        <v>31493.192831137469</v>
      </c>
      <c r="AS59" s="7">
        <f t="shared" si="53"/>
        <v>33406.324959311867</v>
      </c>
      <c r="AT59" s="7">
        <f t="shared" si="53"/>
        <v>34597.116434568423</v>
      </c>
      <c r="AU59" s="7">
        <f t="shared" si="53"/>
        <v>34515.647030461667</v>
      </c>
      <c r="AV59" s="7">
        <f t="shared" si="53"/>
        <v>35483.37077508177</v>
      </c>
      <c r="AW59" s="7">
        <f t="shared" si="53"/>
        <v>37391.882427618897</v>
      </c>
      <c r="AX59" s="7">
        <f t="shared" si="53"/>
        <v>38581.647459684238</v>
      </c>
      <c r="AY59" s="7">
        <f t="shared" si="53"/>
        <v>38505.520884764155</v>
      </c>
      <c r="AZ59" s="7">
        <f t="shared" si="53"/>
        <v>39473.449108826186</v>
      </c>
      <c r="BA59" s="7">
        <f t="shared" si="53"/>
        <v>41377.361710904232</v>
      </c>
      <c r="BB59" s="7">
        <f t="shared" si="53"/>
        <v>42566.103850200037</v>
      </c>
      <c r="BC59" s="7">
        <f t="shared" si="53"/>
        <v>42495.292765253515</v>
      </c>
      <c r="BD59" s="7">
        <f t="shared" si="53"/>
        <v>43478.742625816485</v>
      </c>
      <c r="BE59" s="7">
        <f t="shared" si="53"/>
        <v>45362.760174798932</v>
      </c>
      <c r="BF59" s="7">
        <f t="shared" si="53"/>
        <v>46550.482922723648</v>
      </c>
      <c r="BG59" s="7">
        <f t="shared" si="53"/>
        <v>46484.960109280037</v>
      </c>
      <c r="BH59" s="7">
        <f t="shared" si="53"/>
        <v>47453.296912664591</v>
      </c>
      <c r="BI59" s="7">
        <f t="shared" si="53"/>
        <v>49348.075137118401</v>
      </c>
      <c r="BJ59" s="7">
        <f t="shared" si="53"/>
        <v>50534.781945659226</v>
      </c>
      <c r="BK59" s="7">
        <f t="shared" si="53"/>
        <v>50474.520305081816</v>
      </c>
      <c r="BL59" s="7">
        <f t="shared" si="53"/>
        <v>51443.061245585821</v>
      </c>
      <c r="BM59" s="7">
        <f t="shared" si="53"/>
        <v>53333.3038668726</v>
      </c>
      <c r="BN59" s="7">
        <f t="shared" si="53"/>
        <v>54518.998138206691</v>
      </c>
      <c r="BO59" s="7">
        <f t="shared" si="53"/>
        <v>54463.970690782589</v>
      </c>
      <c r="BP59" s="7">
        <f t="shared" si="53"/>
        <v>55432.715691988691</v>
      </c>
      <c r="BQ59" s="7">
        <f t="shared" si="53"/>
        <v>57318.443583256565</v>
      </c>
      <c r="BR59" s="7">
        <f t="shared" si="53"/>
        <v>58503.128669341204</v>
      </c>
      <c r="BS59" s="7">
        <f t="shared" si="53"/>
        <v>58453.308553369374</v>
      </c>
      <c r="BT59" s="7">
        <f t="shared" si="53"/>
        <v>59437.096392490159</v>
      </c>
      <c r="BU59" s="7">
        <f t="shared" si="53"/>
        <v>61303.491454620664</v>
      </c>
      <c r="BV59" s="7">
        <f t="shared" ref="BV59:DA59" si="54">SUM(BV57:BV58)</f>
        <v>62487.170656772236</v>
      </c>
      <c r="BW59" s="7">
        <f t="shared" si="54"/>
        <v>62442.531127649592</v>
      </c>
      <c r="BX59" s="7">
        <f t="shared" si="54"/>
        <v>63411.684098514517</v>
      </c>
      <c r="BY59" s="7">
        <f t="shared" si="54"/>
        <v>65288.444597420195</v>
      </c>
      <c r="BZ59" s="7">
        <f t="shared" si="54"/>
        <v>66471.121165881705</v>
      </c>
      <c r="CA59" s="7">
        <f t="shared" si="54"/>
        <v>66431.635595187225</v>
      </c>
      <c r="CB59" s="7">
        <f t="shared" si="54"/>
        <v>67400.992514481724</v>
      </c>
      <c r="CC59" s="7">
        <f t="shared" si="54"/>
        <v>69273.300075144012</v>
      </c>
      <c r="CD59" s="7">
        <f t="shared" si="54"/>
        <v>70454.977208641023</v>
      </c>
      <c r="CE59" s="7">
        <f t="shared" si="54"/>
        <v>70420.61908321768</v>
      </c>
      <c r="CF59" s="7">
        <f t="shared" si="54"/>
        <v>71390.179953482788</v>
      </c>
      <c r="CG59" s="7">
        <f t="shared" si="54"/>
        <v>73258.054897221649</v>
      </c>
      <c r="CH59" s="7">
        <f t="shared" si="54"/>
        <v>74438.735742506309</v>
      </c>
      <c r="CI59" s="7">
        <f t="shared" si="54"/>
        <v>74409.478663540678</v>
      </c>
      <c r="CJ59" s="7">
        <f t="shared" si="54"/>
        <v>75393.59872509283</v>
      </c>
      <c r="CK59" s="7">
        <f t="shared" si="54"/>
        <v>77242.706017908553</v>
      </c>
      <c r="CL59" s="7">
        <f t="shared" si="54"/>
        <v>78422.393669291559</v>
      </c>
      <c r="CM59" s="7">
        <f t="shared" si="54"/>
        <v>78398.211351391103</v>
      </c>
      <c r="CN59" s="7">
        <f t="shared" si="54"/>
        <v>79368.180213470157</v>
      </c>
      <c r="CO59" s="7">
        <f t="shared" si="54"/>
        <v>81227.250335149045</v>
      </c>
      <c r="CP59" s="7">
        <f t="shared" si="54"/>
        <v>82405.947834019287</v>
      </c>
      <c r="CQ59" s="7">
        <f t="shared" si="54"/>
        <v>82386.814104286968</v>
      </c>
      <c r="CR59" s="7">
        <f t="shared" si="54"/>
        <v>83356.98704911879</v>
      </c>
      <c r="CS59" s="7">
        <f t="shared" si="54"/>
        <v>85211.684689416317</v>
      </c>
      <c r="CT59" s="7">
        <f t="shared" si="54"/>
        <v>86389.395023747958</v>
      </c>
      <c r="CU59" s="7">
        <f t="shared" si="54"/>
        <v>86375.28382085434</v>
      </c>
      <c r="CV59" s="7">
        <f t="shared" si="54"/>
        <v>87345.660934812477</v>
      </c>
      <c r="CW59" s="7">
        <f t="shared" si="54"/>
        <v>89196.005862529404</v>
      </c>
      <c r="CX59" s="7">
        <f t="shared" si="54"/>
        <v>90372.731966376232</v>
      </c>
      <c r="CY59" s="7">
        <f t="shared" si="54"/>
        <v>90363.617339628661</v>
      </c>
      <c r="CZ59" s="7">
        <f t="shared" si="54"/>
        <v>91348.064057591342</v>
      </c>
      <c r="DA59" s="7">
        <f t="shared" si="54"/>
        <v>93180.210576446334</v>
      </c>
      <c r="DB59" s="7">
        <f t="shared" ref="DB59:EA59" si="55">SUM(DB57:DB58)</f>
        <v>94355.955329423028</v>
      </c>
      <c r="DC59" s="7">
        <f t="shared" si="55"/>
        <v>94351.811437831886</v>
      </c>
      <c r="DD59" s="7">
        <f t="shared" si="55"/>
        <v>95322.597236583504</v>
      </c>
      <c r="DE59" s="7">
        <f t="shared" si="55"/>
        <v>97164.295492033038</v>
      </c>
      <c r="DF59" s="7">
        <f t="shared" si="55"/>
        <v>98339.061718783196</v>
      </c>
      <c r="DG59" s="7">
        <f t="shared" si="55"/>
        <v>98339.862830125101</v>
      </c>
      <c r="DH59" s="7">
        <f t="shared" si="55"/>
        <v>-689.14681089110672</v>
      </c>
      <c r="DI59" s="7">
        <f t="shared" si="55"/>
        <v>550.06025187035948</v>
      </c>
      <c r="DJ59" s="7">
        <f t="shared" si="55"/>
        <v>8.6401996668428183E-12</v>
      </c>
      <c r="DK59" s="7">
        <f t="shared" si="55"/>
        <v>8.6401996668428183E-12</v>
      </c>
      <c r="DL59" s="7">
        <f t="shared" si="55"/>
        <v>8.6401996668428183E-12</v>
      </c>
      <c r="DM59" s="7">
        <f t="shared" si="55"/>
        <v>8.6401996668428183E-12</v>
      </c>
      <c r="DN59" s="7">
        <f t="shared" si="55"/>
        <v>8.6401996668428183E-12</v>
      </c>
      <c r="DO59" s="7">
        <f t="shared" si="55"/>
        <v>8.6401996668428183E-12</v>
      </c>
      <c r="DP59" s="7">
        <f t="shared" si="55"/>
        <v>8.6401996668428183E-12</v>
      </c>
      <c r="DQ59" s="7">
        <f t="shared" si="55"/>
        <v>8.6401996668428183E-12</v>
      </c>
      <c r="DR59" s="7">
        <f t="shared" si="55"/>
        <v>8.6401996668428183E-12</v>
      </c>
      <c r="DS59" s="7">
        <f t="shared" si="55"/>
        <v>8.6401996668428183E-12</v>
      </c>
      <c r="DT59" s="7">
        <f t="shared" si="55"/>
        <v>8.6401996668428183E-12</v>
      </c>
      <c r="DU59" s="7">
        <f t="shared" si="55"/>
        <v>8.6401996668428183E-12</v>
      </c>
      <c r="DV59" s="7">
        <f t="shared" si="55"/>
        <v>8.6401996668428183E-12</v>
      </c>
      <c r="DW59" s="7">
        <f t="shared" si="55"/>
        <v>8.6401996668428183E-12</v>
      </c>
      <c r="DX59" s="7">
        <f t="shared" si="55"/>
        <v>8.6401996668428183E-12</v>
      </c>
      <c r="DY59" s="7">
        <f t="shared" si="55"/>
        <v>8.6401996668428183E-12</v>
      </c>
      <c r="DZ59" s="7">
        <f t="shared" si="55"/>
        <v>8.6401996668428183E-12</v>
      </c>
      <c r="EA59" s="7">
        <f t="shared" si="55"/>
        <v>8.6401996668428183E-12</v>
      </c>
    </row>
    <row r="60" spans="1:131" outlineLevel="1" x14ac:dyDescent="0.35"/>
    <row r="61" spans="1:131" outlineLevel="1" x14ac:dyDescent="0.35">
      <c r="B61" s="8" t="s">
        <v>231</v>
      </c>
    </row>
    <row r="62" spans="1:131" outlineLevel="2" x14ac:dyDescent="0.35">
      <c r="E62" s="53" t="str">
        <f t="shared" ref="E62:AJ62" si="56" xml:space="preserve"> E$54</f>
        <v>Earnings available for dividend</v>
      </c>
      <c r="F62" s="53">
        <f t="shared" si="56"/>
        <v>0</v>
      </c>
      <c r="G62" s="53" t="str">
        <f t="shared" si="56"/>
        <v>$ 000s</v>
      </c>
      <c r="H62" s="53">
        <f t="shared" si="56"/>
        <v>0</v>
      </c>
      <c r="I62" s="53">
        <f t="shared" si="56"/>
        <v>0</v>
      </c>
      <c r="J62" s="53">
        <f t="shared" si="56"/>
        <v>0</v>
      </c>
      <c r="K62" s="53">
        <f t="shared" si="56"/>
        <v>0</v>
      </c>
      <c r="L62" s="53">
        <f t="shared" si="56"/>
        <v>0</v>
      </c>
      <c r="M62" s="53">
        <f t="shared" si="56"/>
        <v>3824.75</v>
      </c>
      <c r="N62" s="53">
        <f t="shared" si="56"/>
        <v>6601.1389766483517</v>
      </c>
      <c r="O62" s="53">
        <f t="shared" si="56"/>
        <v>2639.7867058423899</v>
      </c>
      <c r="P62" s="53">
        <f t="shared" si="56"/>
        <v>1060.6310622656251</v>
      </c>
      <c r="Q62" s="53">
        <f t="shared" si="56"/>
        <v>3791.2770487336711</v>
      </c>
      <c r="R62" s="53">
        <f t="shared" si="56"/>
        <v>4259.8770906937561</v>
      </c>
      <c r="S62" s="53">
        <f t="shared" si="56"/>
        <v>1042.7088144556815</v>
      </c>
      <c r="T62" s="53">
        <f t="shared" si="56"/>
        <v>1040.7671968364189</v>
      </c>
      <c r="U62" s="53">
        <f t="shared" si="56"/>
        <v>3757.7798200412162</v>
      </c>
      <c r="V62" s="53">
        <f t="shared" si="56"/>
        <v>4224.000218361738</v>
      </c>
      <c r="W62" s="53">
        <f t="shared" si="56"/>
        <v>1022.7892127952941</v>
      </c>
      <c r="X62" s="53">
        <f t="shared" si="56"/>
        <v>1020.8084706089812</v>
      </c>
      <c r="Y62" s="53">
        <f t="shared" si="56"/>
        <v>3724.2545897984583</v>
      </c>
      <c r="Z62" s="53">
        <f t="shared" si="56"/>
        <v>4188.1062102303531</v>
      </c>
      <c r="AA62" s="53">
        <f t="shared" si="56"/>
        <v>1002.7721077907047</v>
      </c>
      <c r="AB62" s="53">
        <f t="shared" si="56"/>
        <v>1000.7514526577284</v>
      </c>
      <c r="AC62" s="53">
        <f t="shared" si="56"/>
        <v>3690.6975749323938</v>
      </c>
      <c r="AD62" s="53">
        <f t="shared" si="56"/>
        <v>4152.191209556212</v>
      </c>
      <c r="AE62" s="53">
        <f t="shared" si="56"/>
        <v>982.65402282707737</v>
      </c>
      <c r="AF62" s="53">
        <f t="shared" si="56"/>
        <v>980.59265048158113</v>
      </c>
      <c r="AG62" s="53">
        <f t="shared" si="56"/>
        <v>3657.1049321532691</v>
      </c>
      <c r="AH62" s="53">
        <f t="shared" si="56"/>
        <v>4116.2512993505097</v>
      </c>
      <c r="AI62" s="53">
        <f t="shared" si="56"/>
        <v>962.43141875580363</v>
      </c>
      <c r="AJ62" s="53">
        <f t="shared" si="56"/>
        <v>960.32850872557128</v>
      </c>
      <c r="AK62" s="53">
        <f t="shared" ref="AK62:BP62" si="57" xml:space="preserve"> AK$54</f>
        <v>3623.4727566615193</v>
      </c>
      <c r="AL62" s="53">
        <f t="shared" si="57"/>
        <v>4080.2825010781335</v>
      </c>
      <c r="AM62" s="53">
        <f t="shared" si="57"/>
        <v>942.10069259699731</v>
      </c>
      <c r="AN62" s="53">
        <f t="shared" si="57"/>
        <v>939.95540787688628</v>
      </c>
      <c r="AO62" s="53">
        <f t="shared" si="57"/>
        <v>3589.7970808290256</v>
      </c>
      <c r="AP62" s="53">
        <f t="shared" si="57"/>
        <v>4044.2807733309892</v>
      </c>
      <c r="AQ62" s="53">
        <f t="shared" si="57"/>
        <v>921.65817621602537</v>
      </c>
      <c r="AR62" s="53">
        <f t="shared" si="57"/>
        <v>919.46966293482092</v>
      </c>
      <c r="AS62" s="53">
        <f t="shared" si="57"/>
        <v>3556.0738728542283</v>
      </c>
      <c r="AT62" s="53">
        <f t="shared" si="57"/>
        <v>4008.2420104750345</v>
      </c>
      <c r="AU62" s="53">
        <f t="shared" si="57"/>
        <v>901.10013497355976</v>
      </c>
      <c r="AV62" s="53">
        <f t="shared" si="57"/>
        <v>898.86752205411403</v>
      </c>
      <c r="AW62" s="53">
        <f t="shared" si="57"/>
        <v>3522.2990353904879</v>
      </c>
      <c r="AX62" s="53">
        <f t="shared" si="57"/>
        <v>3972.1620412704606</v>
      </c>
      <c r="AY62" s="53">
        <f t="shared" si="57"/>
        <v>880.42276634860264</v>
      </c>
      <c r="AZ62" s="53">
        <f t="shared" si="57"/>
        <v>878.14516516112872</v>
      </c>
      <c r="BA62" s="53">
        <f t="shared" si="57"/>
        <v>3488.4684041472365</v>
      </c>
      <c r="BB62" s="53">
        <f t="shared" si="57"/>
        <v>3936.0366274645103</v>
      </c>
      <c r="BC62" s="53">
        <f t="shared" si="57"/>
        <v>859.62219853396186</v>
      </c>
      <c r="BD62" s="53">
        <f t="shared" si="57"/>
        <v>857.29870254233629</v>
      </c>
      <c r="BE62" s="53">
        <f t="shared" si="57"/>
        <v>3454.5777464633084</v>
      </c>
      <c r="BF62" s="53">
        <f t="shared" si="57"/>
        <v>3899.8614623563581</v>
      </c>
      <c r="BG62" s="53">
        <f t="shared" si="57"/>
        <v>838.69448900359203</v>
      </c>
      <c r="BH62" s="53">
        <f t="shared" si="57"/>
        <v>836.32417340453526</v>
      </c>
      <c r="BI62" s="53">
        <f t="shared" si="57"/>
        <v>3420.6227598519172</v>
      </c>
      <c r="BJ62" s="53">
        <f t="shared" si="57"/>
        <v>3863.6321693334994</v>
      </c>
      <c r="BK62" s="53">
        <f t="shared" si="57"/>
        <v>817.63562305126288</v>
      </c>
      <c r="BL62" s="53">
        <f t="shared" si="57"/>
        <v>815.21754440624545</v>
      </c>
      <c r="BM62" s="53">
        <f t="shared" si="57"/>
        <v>3386.5990705166932</v>
      </c>
      <c r="BN62" s="53">
        <f t="shared" si="57"/>
        <v>3827.3443003790517</v>
      </c>
      <c r="BO62" s="53">
        <f t="shared" si="57"/>
        <v>796.44151229994668</v>
      </c>
      <c r="BP62" s="53">
        <f t="shared" si="57"/>
        <v>793.97470815968154</v>
      </c>
      <c r="BQ62" s="53">
        <f t="shared" ref="BQ62:CV62" si="58" xml:space="preserve"> BQ$54</f>
        <v>3352.5022318382098</v>
      </c>
      <c r="BR62" s="53">
        <f t="shared" si="58"/>
        <v>3790.9933345494137</v>
      </c>
      <c r="BS62" s="53">
        <f t="shared" si="58"/>
        <v>775.10799318136537</v>
      </c>
      <c r="BT62" s="53">
        <f t="shared" si="58"/>
        <v>772.59148170272965</v>
      </c>
      <c r="BU62" s="53">
        <f t="shared" si="58"/>
        <v>3318.3277228303778</v>
      </c>
      <c r="BV62" s="53">
        <f t="shared" si="58"/>
        <v>3754.5746764216574</v>
      </c>
      <c r="BW62" s="53">
        <f t="shared" si="58"/>
        <v>753.63082538506251</v>
      </c>
      <c r="BX62" s="53">
        <f t="shared" si="58"/>
        <v>751.06360494030423</v>
      </c>
      <c r="BY62" s="53">
        <f t="shared" si="58"/>
        <v>3284.0709465661339</v>
      </c>
      <c r="BZ62" s="53">
        <f t="shared" si="58"/>
        <v>3718.0836545100374</v>
      </c>
      <c r="CA62" s="53">
        <f t="shared" si="58"/>
        <v>732.00569027641495</v>
      </c>
      <c r="CB62" s="53">
        <f t="shared" si="58"/>
        <v>729.38673905447968</v>
      </c>
      <c r="CC62" s="53">
        <f t="shared" si="58"/>
        <v>3249.7272285717709</v>
      </c>
      <c r="CD62" s="53">
        <f t="shared" si="58"/>
        <v>3681.5155196510214</v>
      </c>
      <c r="CE62" s="53">
        <f t="shared" si="58"/>
        <v>710.22818928293464</v>
      </c>
      <c r="CF62" s="53">
        <f t="shared" si="58"/>
        <v>707.55646488276489</v>
      </c>
      <c r="CG62" s="53">
        <f t="shared" si="58"/>
        <v>3215.2918151892882</v>
      </c>
      <c r="CH62" s="53">
        <f t="shared" si="58"/>
        <v>3644.8654433561715</v>
      </c>
      <c r="CI62" s="53">
        <f t="shared" si="58"/>
        <v>688.29384224823389</v>
      </c>
      <c r="CJ62" s="53">
        <f t="shared" si="58"/>
        <v>685.56828126386836</v>
      </c>
      <c r="CK62" s="53">
        <f t="shared" si="58"/>
        <v>3180.759871906117</v>
      </c>
      <c r="CL62" s="53">
        <f t="shared" si="58"/>
        <v>3608.1285161322512</v>
      </c>
      <c r="CM62" s="53">
        <f t="shared" si="58"/>
        <v>666.19808575299317</v>
      </c>
      <c r="CN62" s="53">
        <f t="shared" si="58"/>
        <v>663.41760335030904</v>
      </c>
      <c r="CO62" s="53">
        <f t="shared" si="58"/>
        <v>3146.1264816515677</v>
      </c>
      <c r="CP62" s="53">
        <f t="shared" si="58"/>
        <v>3571.2997457678875</v>
      </c>
      <c r="CQ62" s="53">
        <f t="shared" si="58"/>
        <v>643.93627140228091</v>
      </c>
      <c r="CR62" s="53">
        <f t="shared" si="58"/>
        <v>641.0997608872035</v>
      </c>
      <c r="CS62" s="53">
        <f t="shared" si="58"/>
        <v>3111.3866430593098</v>
      </c>
      <c r="CT62" s="53">
        <f t="shared" si="58"/>
        <v>3534.3740555861114</v>
      </c>
      <c r="CU62" s="53">
        <f t="shared" si="58"/>
        <v>621.50366407852198</v>
      </c>
      <c r="CV62" s="53">
        <f t="shared" si="58"/>
        <v>618.60999645653737</v>
      </c>
      <c r="CW62" s="53">
        <f t="shared" ref="CW62:EA62" si="59" xml:space="preserve"> CW$54</f>
        <v>3076.5352686952083</v>
      </c>
      <c r="CX62" s="53">
        <f t="shared" si="59"/>
        <v>3497.3462826620735</v>
      </c>
      <c r="CY62" s="53">
        <f t="shared" si="59"/>
        <v>598.89544015944239</v>
      </c>
      <c r="CZ62" s="53">
        <f t="shared" si="59"/>
        <v>595.94346368623292</v>
      </c>
      <c r="DA62" s="53">
        <f t="shared" si="59"/>
        <v>3041.5671832498269</v>
      </c>
      <c r="DB62" s="53">
        <f t="shared" si="59"/>
        <v>3460.2111760052694</v>
      </c>
      <c r="DC62" s="53">
        <f t="shared" si="59"/>
        <v>576.10668570027906</v>
      </c>
      <c r="DD62" s="53">
        <f t="shared" si="59"/>
        <v>573.09522542330069</v>
      </c>
      <c r="DE62" s="53">
        <f t="shared" si="59"/>
        <v>3006.477121694857</v>
      </c>
      <c r="DF62" s="53">
        <f t="shared" si="59"/>
        <v>3422.9633947055136</v>
      </c>
      <c r="DG62" s="53">
        <f t="shared" si="59"/>
        <v>553.13239457952204</v>
      </c>
      <c r="DH62" s="53">
        <f t="shared" si="59"/>
        <v>550.06025187035084</v>
      </c>
      <c r="DI62" s="53">
        <f t="shared" si="59"/>
        <v>550.06025187035084</v>
      </c>
      <c r="DJ62" s="53">
        <f t="shared" si="59"/>
        <v>0</v>
      </c>
      <c r="DK62" s="53">
        <f t="shared" si="59"/>
        <v>0</v>
      </c>
      <c r="DL62" s="53">
        <f t="shared" si="59"/>
        <v>0</v>
      </c>
      <c r="DM62" s="53">
        <f t="shared" si="59"/>
        <v>0</v>
      </c>
      <c r="DN62" s="53">
        <f t="shared" si="59"/>
        <v>0</v>
      </c>
      <c r="DO62" s="53">
        <f t="shared" si="59"/>
        <v>0</v>
      </c>
      <c r="DP62" s="53">
        <f t="shared" si="59"/>
        <v>0</v>
      </c>
      <c r="DQ62" s="53">
        <f t="shared" si="59"/>
        <v>0</v>
      </c>
      <c r="DR62" s="53">
        <f t="shared" si="59"/>
        <v>0</v>
      </c>
      <c r="DS62" s="53">
        <f t="shared" si="59"/>
        <v>0</v>
      </c>
      <c r="DT62" s="53">
        <f t="shared" si="59"/>
        <v>0</v>
      </c>
      <c r="DU62" s="53">
        <f t="shared" si="59"/>
        <v>0</v>
      </c>
      <c r="DV62" s="53">
        <f t="shared" si="59"/>
        <v>0</v>
      </c>
      <c r="DW62" s="53">
        <f t="shared" si="59"/>
        <v>0</v>
      </c>
      <c r="DX62" s="53">
        <f t="shared" si="59"/>
        <v>0</v>
      </c>
      <c r="DY62" s="53">
        <f t="shared" si="59"/>
        <v>0</v>
      </c>
      <c r="DZ62" s="53">
        <f t="shared" si="59"/>
        <v>0</v>
      </c>
      <c r="EA62" s="53">
        <f t="shared" si="59"/>
        <v>0</v>
      </c>
    </row>
    <row r="63" spans="1:131" outlineLevel="2" x14ac:dyDescent="0.35">
      <c r="E63" s="53" t="str">
        <f t="shared" ref="E63:AJ63" si="60" xml:space="preserve"> E$59</f>
        <v>Cash available for dividend</v>
      </c>
      <c r="F63" s="53">
        <f t="shared" si="60"/>
        <v>0</v>
      </c>
      <c r="G63" s="53" t="str">
        <f t="shared" si="60"/>
        <v>$ 000s</v>
      </c>
      <c r="H63" s="53">
        <f t="shared" si="60"/>
        <v>0</v>
      </c>
      <c r="I63" s="53">
        <f t="shared" si="60"/>
        <v>0</v>
      </c>
      <c r="J63" s="53">
        <f t="shared" si="60"/>
        <v>0</v>
      </c>
      <c r="K63" s="53">
        <f t="shared" si="60"/>
        <v>0</v>
      </c>
      <c r="L63" s="53">
        <f t="shared" si="60"/>
        <v>0</v>
      </c>
      <c r="M63" s="53">
        <f t="shared" si="60"/>
        <v>1519.3516483516487</v>
      </c>
      <c r="N63" s="53">
        <f t="shared" si="60"/>
        <v>5023.8865989309606</v>
      </c>
      <c r="O63" s="53">
        <f t="shared" si="60"/>
        <v>4170.5295879755431</v>
      </c>
      <c r="P63" s="53">
        <f t="shared" si="60"/>
        <v>3559.3582081770837</v>
      </c>
      <c r="Q63" s="53">
        <f t="shared" si="60"/>
        <v>5505.4451858577186</v>
      </c>
      <c r="R63" s="53">
        <f t="shared" si="60"/>
        <v>6703.5252165382644</v>
      </c>
      <c r="S63" s="53">
        <f t="shared" si="60"/>
        <v>6583.8801776847677</v>
      </c>
      <c r="T63" s="53">
        <f t="shared" si="60"/>
        <v>7550.1673517881263</v>
      </c>
      <c r="U63" s="53">
        <f t="shared" si="60"/>
        <v>9491.4800044603908</v>
      </c>
      <c r="V63" s="53">
        <f t="shared" si="60"/>
        <v>10688.507396762136</v>
      </c>
      <c r="W63" s="53">
        <f t="shared" si="60"/>
        <v>10574.400018386554</v>
      </c>
      <c r="X63" s="53">
        <f t="shared" si="60"/>
        <v>11557.155903356072</v>
      </c>
      <c r="Y63" s="53">
        <f t="shared" si="60"/>
        <v>13477.453818938011</v>
      </c>
      <c r="Z63" s="53">
        <f t="shared" si="60"/>
        <v>14673.432456447565</v>
      </c>
      <c r="AA63" s="53">
        <f t="shared" si="60"/>
        <v>14564.83452881996</v>
      </c>
      <c r="AB63" s="53">
        <f t="shared" si="60"/>
        <v>15531.533256976403</v>
      </c>
      <c r="AC63" s="53">
        <f t="shared" si="60"/>
        <v>17463.364303503178</v>
      </c>
      <c r="AD63" s="53">
        <f t="shared" si="60"/>
        <v>18658.298023213731</v>
      </c>
      <c r="AE63" s="53">
        <f t="shared" si="60"/>
        <v>18555.181463668265</v>
      </c>
      <c r="AF63" s="53">
        <f t="shared" si="60"/>
        <v>19522.085603012179</v>
      </c>
      <c r="AG63" s="53">
        <f t="shared" si="60"/>
        <v>21449.209090958058</v>
      </c>
      <c r="AH63" s="53">
        <f t="shared" si="60"/>
        <v>22643.101682951634</v>
      </c>
      <c r="AI63" s="53">
        <f t="shared" si="60"/>
        <v>22545.438534986752</v>
      </c>
      <c r="AJ63" s="53">
        <f t="shared" si="60"/>
        <v>23512.547864216172</v>
      </c>
      <c r="AK63" s="53">
        <f t="shared" ref="AK63:BP63" si="61" xml:space="preserve"> AK$59</f>
        <v>25434.985771832791</v>
      </c>
      <c r="AL63" s="53">
        <f t="shared" si="61"/>
        <v>26627.840978953027</v>
      </c>
      <c r="AM63" s="53">
        <f t="shared" si="61"/>
        <v>26535.60341133074</v>
      </c>
      <c r="AN63" s="53">
        <f t="shared" si="61"/>
        <v>27518.709349251698</v>
      </c>
      <c r="AO63" s="53">
        <f t="shared" si="61"/>
        <v>29420.691893506697</v>
      </c>
      <c r="AP63" s="53">
        <f t="shared" si="61"/>
        <v>30612.513411021937</v>
      </c>
      <c r="AQ63" s="53">
        <f t="shared" si="61"/>
        <v>30525.673716866047</v>
      </c>
      <c r="AR63" s="53">
        <f t="shared" si="61"/>
        <v>31493.192831137469</v>
      </c>
      <c r="AS63" s="53">
        <f t="shared" si="61"/>
        <v>33406.324959311867</v>
      </c>
      <c r="AT63" s="53">
        <f t="shared" si="61"/>
        <v>34597.116434568423</v>
      </c>
      <c r="AU63" s="53">
        <f t="shared" si="61"/>
        <v>34515.647030461667</v>
      </c>
      <c r="AV63" s="53">
        <f t="shared" si="61"/>
        <v>35483.37077508177</v>
      </c>
      <c r="AW63" s="53">
        <f t="shared" si="61"/>
        <v>37391.882427618897</v>
      </c>
      <c r="AX63" s="53">
        <f t="shared" si="61"/>
        <v>38581.647459684238</v>
      </c>
      <c r="AY63" s="53">
        <f t="shared" si="61"/>
        <v>38505.520884764155</v>
      </c>
      <c r="AZ63" s="53">
        <f t="shared" si="61"/>
        <v>39473.449108826186</v>
      </c>
      <c r="BA63" s="53">
        <f t="shared" si="61"/>
        <v>41377.361710904232</v>
      </c>
      <c r="BB63" s="53">
        <f t="shared" si="61"/>
        <v>42566.103850200037</v>
      </c>
      <c r="BC63" s="53">
        <f t="shared" si="61"/>
        <v>42495.292765253515</v>
      </c>
      <c r="BD63" s="53">
        <f t="shared" si="61"/>
        <v>43478.742625816485</v>
      </c>
      <c r="BE63" s="53">
        <f t="shared" si="61"/>
        <v>45362.760174798932</v>
      </c>
      <c r="BF63" s="53">
        <f t="shared" si="61"/>
        <v>46550.482922723648</v>
      </c>
      <c r="BG63" s="53">
        <f t="shared" si="61"/>
        <v>46484.960109280037</v>
      </c>
      <c r="BH63" s="53">
        <f t="shared" si="61"/>
        <v>47453.296912664591</v>
      </c>
      <c r="BI63" s="53">
        <f t="shared" si="61"/>
        <v>49348.075137118401</v>
      </c>
      <c r="BJ63" s="53">
        <f t="shared" si="61"/>
        <v>50534.781945659226</v>
      </c>
      <c r="BK63" s="53">
        <f t="shared" si="61"/>
        <v>50474.520305081816</v>
      </c>
      <c r="BL63" s="53">
        <f t="shared" si="61"/>
        <v>51443.061245585821</v>
      </c>
      <c r="BM63" s="53">
        <f t="shared" si="61"/>
        <v>53333.3038668726</v>
      </c>
      <c r="BN63" s="53">
        <f t="shared" si="61"/>
        <v>54518.998138206691</v>
      </c>
      <c r="BO63" s="53">
        <f t="shared" si="61"/>
        <v>54463.970690782589</v>
      </c>
      <c r="BP63" s="53">
        <f t="shared" si="61"/>
        <v>55432.715691988691</v>
      </c>
      <c r="BQ63" s="53">
        <f t="shared" ref="BQ63:CV63" si="62" xml:space="preserve"> BQ$59</f>
        <v>57318.443583256565</v>
      </c>
      <c r="BR63" s="53">
        <f t="shared" si="62"/>
        <v>58503.128669341204</v>
      </c>
      <c r="BS63" s="53">
        <f t="shared" si="62"/>
        <v>58453.308553369374</v>
      </c>
      <c r="BT63" s="53">
        <f t="shared" si="62"/>
        <v>59437.096392490159</v>
      </c>
      <c r="BU63" s="53">
        <f t="shared" si="62"/>
        <v>61303.491454620664</v>
      </c>
      <c r="BV63" s="53">
        <f t="shared" si="62"/>
        <v>62487.170656772236</v>
      </c>
      <c r="BW63" s="53">
        <f t="shared" si="62"/>
        <v>62442.531127649592</v>
      </c>
      <c r="BX63" s="53">
        <f t="shared" si="62"/>
        <v>63411.684098514517</v>
      </c>
      <c r="BY63" s="53">
        <f t="shared" si="62"/>
        <v>65288.444597420195</v>
      </c>
      <c r="BZ63" s="53">
        <f t="shared" si="62"/>
        <v>66471.121165881705</v>
      </c>
      <c r="CA63" s="53">
        <f t="shared" si="62"/>
        <v>66431.635595187225</v>
      </c>
      <c r="CB63" s="53">
        <f t="shared" si="62"/>
        <v>67400.992514481724</v>
      </c>
      <c r="CC63" s="53">
        <f t="shared" si="62"/>
        <v>69273.300075144012</v>
      </c>
      <c r="CD63" s="53">
        <f t="shared" si="62"/>
        <v>70454.977208641023</v>
      </c>
      <c r="CE63" s="53">
        <f t="shared" si="62"/>
        <v>70420.61908321768</v>
      </c>
      <c r="CF63" s="53">
        <f t="shared" si="62"/>
        <v>71390.179953482788</v>
      </c>
      <c r="CG63" s="53">
        <f t="shared" si="62"/>
        <v>73258.054897221649</v>
      </c>
      <c r="CH63" s="53">
        <f t="shared" si="62"/>
        <v>74438.735742506309</v>
      </c>
      <c r="CI63" s="53">
        <f t="shared" si="62"/>
        <v>74409.478663540678</v>
      </c>
      <c r="CJ63" s="53">
        <f t="shared" si="62"/>
        <v>75393.59872509283</v>
      </c>
      <c r="CK63" s="53">
        <f t="shared" si="62"/>
        <v>77242.706017908553</v>
      </c>
      <c r="CL63" s="53">
        <f t="shared" si="62"/>
        <v>78422.393669291559</v>
      </c>
      <c r="CM63" s="53">
        <f t="shared" si="62"/>
        <v>78398.211351391103</v>
      </c>
      <c r="CN63" s="53">
        <f t="shared" si="62"/>
        <v>79368.180213470157</v>
      </c>
      <c r="CO63" s="53">
        <f t="shared" si="62"/>
        <v>81227.250335149045</v>
      </c>
      <c r="CP63" s="53">
        <f t="shared" si="62"/>
        <v>82405.947834019287</v>
      </c>
      <c r="CQ63" s="53">
        <f t="shared" si="62"/>
        <v>82386.814104286968</v>
      </c>
      <c r="CR63" s="53">
        <f t="shared" si="62"/>
        <v>83356.98704911879</v>
      </c>
      <c r="CS63" s="53">
        <f t="shared" si="62"/>
        <v>85211.684689416317</v>
      </c>
      <c r="CT63" s="53">
        <f t="shared" si="62"/>
        <v>86389.395023747958</v>
      </c>
      <c r="CU63" s="53">
        <f t="shared" si="62"/>
        <v>86375.28382085434</v>
      </c>
      <c r="CV63" s="53">
        <f t="shared" si="62"/>
        <v>87345.660934812477</v>
      </c>
      <c r="CW63" s="53">
        <f t="shared" ref="CW63:EA63" si="63" xml:space="preserve"> CW$59</f>
        <v>89196.005862529404</v>
      </c>
      <c r="CX63" s="53">
        <f t="shared" si="63"/>
        <v>90372.731966376232</v>
      </c>
      <c r="CY63" s="53">
        <f t="shared" si="63"/>
        <v>90363.617339628661</v>
      </c>
      <c r="CZ63" s="53">
        <f t="shared" si="63"/>
        <v>91348.064057591342</v>
      </c>
      <c r="DA63" s="53">
        <f t="shared" si="63"/>
        <v>93180.210576446334</v>
      </c>
      <c r="DB63" s="53">
        <f t="shared" si="63"/>
        <v>94355.955329423028</v>
      </c>
      <c r="DC63" s="53">
        <f t="shared" si="63"/>
        <v>94351.811437831886</v>
      </c>
      <c r="DD63" s="53">
        <f t="shared" si="63"/>
        <v>95322.597236583504</v>
      </c>
      <c r="DE63" s="53">
        <f t="shared" si="63"/>
        <v>97164.295492033038</v>
      </c>
      <c r="DF63" s="53">
        <f t="shared" si="63"/>
        <v>98339.061718783196</v>
      </c>
      <c r="DG63" s="53">
        <f t="shared" si="63"/>
        <v>98339.862830125101</v>
      </c>
      <c r="DH63" s="53">
        <f t="shared" si="63"/>
        <v>-689.14681089110672</v>
      </c>
      <c r="DI63" s="53">
        <f t="shared" si="63"/>
        <v>550.06025187035948</v>
      </c>
      <c r="DJ63" s="53">
        <f t="shared" si="63"/>
        <v>8.6401996668428183E-12</v>
      </c>
      <c r="DK63" s="53">
        <f t="shared" si="63"/>
        <v>8.6401996668428183E-12</v>
      </c>
      <c r="DL63" s="53">
        <f t="shared" si="63"/>
        <v>8.6401996668428183E-12</v>
      </c>
      <c r="DM63" s="53">
        <f t="shared" si="63"/>
        <v>8.6401996668428183E-12</v>
      </c>
      <c r="DN63" s="53">
        <f t="shared" si="63"/>
        <v>8.6401996668428183E-12</v>
      </c>
      <c r="DO63" s="53">
        <f t="shared" si="63"/>
        <v>8.6401996668428183E-12</v>
      </c>
      <c r="DP63" s="53">
        <f t="shared" si="63"/>
        <v>8.6401996668428183E-12</v>
      </c>
      <c r="DQ63" s="53">
        <f t="shared" si="63"/>
        <v>8.6401996668428183E-12</v>
      </c>
      <c r="DR63" s="53">
        <f t="shared" si="63"/>
        <v>8.6401996668428183E-12</v>
      </c>
      <c r="DS63" s="53">
        <f t="shared" si="63"/>
        <v>8.6401996668428183E-12</v>
      </c>
      <c r="DT63" s="53">
        <f t="shared" si="63"/>
        <v>8.6401996668428183E-12</v>
      </c>
      <c r="DU63" s="53">
        <f t="shared" si="63"/>
        <v>8.6401996668428183E-12</v>
      </c>
      <c r="DV63" s="53">
        <f t="shared" si="63"/>
        <v>8.6401996668428183E-12</v>
      </c>
      <c r="DW63" s="53">
        <f t="shared" si="63"/>
        <v>8.6401996668428183E-12</v>
      </c>
      <c r="DX63" s="53">
        <f t="shared" si="63"/>
        <v>8.6401996668428183E-12</v>
      </c>
      <c r="DY63" s="53">
        <f t="shared" si="63"/>
        <v>8.6401996668428183E-12</v>
      </c>
      <c r="DZ63" s="53">
        <f t="shared" si="63"/>
        <v>8.6401996668428183E-12</v>
      </c>
      <c r="EA63" s="53">
        <f t="shared" si="63"/>
        <v>8.6401996668428183E-12</v>
      </c>
    </row>
    <row r="64" spans="1:131" s="558" customFormat="1" outlineLevel="2" x14ac:dyDescent="0.35">
      <c r="A64" s="108"/>
      <c r="B64" s="108"/>
      <c r="C64" s="109"/>
      <c r="D64" s="110"/>
      <c r="E64" s="159" t="s">
        <v>233</v>
      </c>
      <c r="F64" s="159"/>
      <c r="G64" s="159" t="str">
        <f xml:space="preserve"> SMU</f>
        <v>$ 000s</v>
      </c>
      <c r="H64" s="159">
        <f xml:space="preserve"> SUM(J64:EA64)</f>
        <v>222667.04122730848</v>
      </c>
      <c r="I64" s="111"/>
      <c r="J64" s="159">
        <f t="shared" ref="J64:AO64" si="64" xml:space="preserve"> MAX(0, MIN(J62:J63))</f>
        <v>0</v>
      </c>
      <c r="K64" s="159">
        <f t="shared" si="64"/>
        <v>0</v>
      </c>
      <c r="L64" s="159">
        <f t="shared" si="64"/>
        <v>0</v>
      </c>
      <c r="M64" s="159">
        <f t="shared" si="64"/>
        <v>1519.3516483516487</v>
      </c>
      <c r="N64" s="159">
        <f t="shared" si="64"/>
        <v>5023.8865989309606</v>
      </c>
      <c r="O64" s="159">
        <f t="shared" si="64"/>
        <v>2639.7867058423899</v>
      </c>
      <c r="P64" s="159">
        <f t="shared" si="64"/>
        <v>1060.6310622656251</v>
      </c>
      <c r="Q64" s="159">
        <f t="shared" si="64"/>
        <v>3791.2770487336711</v>
      </c>
      <c r="R64" s="159">
        <f t="shared" si="64"/>
        <v>4259.8770906937561</v>
      </c>
      <c r="S64" s="159">
        <f t="shared" si="64"/>
        <v>1042.7088144556815</v>
      </c>
      <c r="T64" s="159">
        <f t="shared" si="64"/>
        <v>1040.7671968364189</v>
      </c>
      <c r="U64" s="159">
        <f t="shared" si="64"/>
        <v>3757.7798200412162</v>
      </c>
      <c r="V64" s="159">
        <f t="shared" si="64"/>
        <v>4224.000218361738</v>
      </c>
      <c r="W64" s="159">
        <f t="shared" si="64"/>
        <v>1022.7892127952941</v>
      </c>
      <c r="X64" s="159">
        <f t="shared" si="64"/>
        <v>1020.8084706089812</v>
      </c>
      <c r="Y64" s="159">
        <f t="shared" si="64"/>
        <v>3724.2545897984583</v>
      </c>
      <c r="Z64" s="159">
        <f t="shared" si="64"/>
        <v>4188.1062102303531</v>
      </c>
      <c r="AA64" s="159">
        <f t="shared" si="64"/>
        <v>1002.7721077907047</v>
      </c>
      <c r="AB64" s="159">
        <f t="shared" si="64"/>
        <v>1000.7514526577284</v>
      </c>
      <c r="AC64" s="159">
        <f t="shared" si="64"/>
        <v>3690.6975749323938</v>
      </c>
      <c r="AD64" s="159">
        <f t="shared" si="64"/>
        <v>4152.191209556212</v>
      </c>
      <c r="AE64" s="159">
        <f t="shared" si="64"/>
        <v>982.65402282707737</v>
      </c>
      <c r="AF64" s="159">
        <f t="shared" si="64"/>
        <v>980.59265048158113</v>
      </c>
      <c r="AG64" s="159">
        <f t="shared" si="64"/>
        <v>3657.1049321532691</v>
      </c>
      <c r="AH64" s="159">
        <f t="shared" si="64"/>
        <v>4116.2512993505097</v>
      </c>
      <c r="AI64" s="159">
        <f t="shared" si="64"/>
        <v>962.43141875580363</v>
      </c>
      <c r="AJ64" s="159">
        <f t="shared" si="64"/>
        <v>960.32850872557128</v>
      </c>
      <c r="AK64" s="159">
        <f t="shared" si="64"/>
        <v>3623.4727566615193</v>
      </c>
      <c r="AL64" s="159">
        <f t="shared" si="64"/>
        <v>4080.2825010781335</v>
      </c>
      <c r="AM64" s="159">
        <f t="shared" si="64"/>
        <v>942.10069259699731</v>
      </c>
      <c r="AN64" s="159">
        <f t="shared" si="64"/>
        <v>939.95540787688628</v>
      </c>
      <c r="AO64" s="159">
        <f t="shared" si="64"/>
        <v>3589.7970808290256</v>
      </c>
      <c r="AP64" s="159">
        <f t="shared" ref="AP64:BU64" si="65" xml:space="preserve"> MAX(0, MIN(AP62:AP63))</f>
        <v>4044.2807733309892</v>
      </c>
      <c r="AQ64" s="159">
        <f t="shared" si="65"/>
        <v>921.65817621602537</v>
      </c>
      <c r="AR64" s="159">
        <f t="shared" si="65"/>
        <v>919.46966293482092</v>
      </c>
      <c r="AS64" s="159">
        <f t="shared" si="65"/>
        <v>3556.0738728542283</v>
      </c>
      <c r="AT64" s="159">
        <f t="shared" si="65"/>
        <v>4008.2420104750345</v>
      </c>
      <c r="AU64" s="159">
        <f t="shared" si="65"/>
        <v>901.10013497355976</v>
      </c>
      <c r="AV64" s="159">
        <f t="shared" si="65"/>
        <v>898.86752205411403</v>
      </c>
      <c r="AW64" s="159">
        <f t="shared" si="65"/>
        <v>3522.2990353904879</v>
      </c>
      <c r="AX64" s="159">
        <f t="shared" si="65"/>
        <v>3972.1620412704606</v>
      </c>
      <c r="AY64" s="159">
        <f t="shared" si="65"/>
        <v>880.42276634860264</v>
      </c>
      <c r="AZ64" s="159">
        <f t="shared" si="65"/>
        <v>878.14516516112872</v>
      </c>
      <c r="BA64" s="159">
        <f t="shared" si="65"/>
        <v>3488.4684041472365</v>
      </c>
      <c r="BB64" s="159">
        <f t="shared" si="65"/>
        <v>3936.0366274645103</v>
      </c>
      <c r="BC64" s="159">
        <f t="shared" si="65"/>
        <v>859.62219853396186</v>
      </c>
      <c r="BD64" s="159">
        <f t="shared" si="65"/>
        <v>857.29870254233629</v>
      </c>
      <c r="BE64" s="159">
        <f t="shared" si="65"/>
        <v>3454.5777464633084</v>
      </c>
      <c r="BF64" s="159">
        <f t="shared" si="65"/>
        <v>3899.8614623563581</v>
      </c>
      <c r="BG64" s="159">
        <f t="shared" si="65"/>
        <v>838.69448900359203</v>
      </c>
      <c r="BH64" s="159">
        <f t="shared" si="65"/>
        <v>836.32417340453526</v>
      </c>
      <c r="BI64" s="159">
        <f t="shared" si="65"/>
        <v>3420.6227598519172</v>
      </c>
      <c r="BJ64" s="159">
        <f t="shared" si="65"/>
        <v>3863.6321693334994</v>
      </c>
      <c r="BK64" s="159">
        <f t="shared" si="65"/>
        <v>817.63562305126288</v>
      </c>
      <c r="BL64" s="159">
        <f t="shared" si="65"/>
        <v>815.21754440624545</v>
      </c>
      <c r="BM64" s="159">
        <f t="shared" si="65"/>
        <v>3386.5990705166932</v>
      </c>
      <c r="BN64" s="159">
        <f t="shared" si="65"/>
        <v>3827.3443003790517</v>
      </c>
      <c r="BO64" s="159">
        <f t="shared" si="65"/>
        <v>796.44151229994668</v>
      </c>
      <c r="BP64" s="159">
        <f t="shared" si="65"/>
        <v>793.97470815968154</v>
      </c>
      <c r="BQ64" s="159">
        <f t="shared" si="65"/>
        <v>3352.5022318382098</v>
      </c>
      <c r="BR64" s="159">
        <f t="shared" si="65"/>
        <v>3790.9933345494137</v>
      </c>
      <c r="BS64" s="159">
        <f t="shared" si="65"/>
        <v>775.10799318136537</v>
      </c>
      <c r="BT64" s="159">
        <f t="shared" si="65"/>
        <v>772.59148170272965</v>
      </c>
      <c r="BU64" s="159">
        <f t="shared" si="65"/>
        <v>3318.3277228303778</v>
      </c>
      <c r="BV64" s="159">
        <f t="shared" ref="BV64:DA64" si="66" xml:space="preserve"> MAX(0, MIN(BV62:BV63))</f>
        <v>3754.5746764216574</v>
      </c>
      <c r="BW64" s="159">
        <f t="shared" si="66"/>
        <v>753.63082538506251</v>
      </c>
      <c r="BX64" s="159">
        <f t="shared" si="66"/>
        <v>751.06360494030423</v>
      </c>
      <c r="BY64" s="159">
        <f t="shared" si="66"/>
        <v>3284.0709465661339</v>
      </c>
      <c r="BZ64" s="159">
        <f t="shared" si="66"/>
        <v>3718.0836545100374</v>
      </c>
      <c r="CA64" s="159">
        <f t="shared" si="66"/>
        <v>732.00569027641495</v>
      </c>
      <c r="CB64" s="159">
        <f t="shared" si="66"/>
        <v>729.38673905447968</v>
      </c>
      <c r="CC64" s="159">
        <f t="shared" si="66"/>
        <v>3249.7272285717709</v>
      </c>
      <c r="CD64" s="159">
        <f t="shared" si="66"/>
        <v>3681.5155196510214</v>
      </c>
      <c r="CE64" s="159">
        <f t="shared" si="66"/>
        <v>710.22818928293464</v>
      </c>
      <c r="CF64" s="159">
        <f t="shared" si="66"/>
        <v>707.55646488276489</v>
      </c>
      <c r="CG64" s="159">
        <f t="shared" si="66"/>
        <v>3215.2918151892882</v>
      </c>
      <c r="CH64" s="159">
        <f t="shared" si="66"/>
        <v>3644.8654433561715</v>
      </c>
      <c r="CI64" s="159">
        <f t="shared" si="66"/>
        <v>688.29384224823389</v>
      </c>
      <c r="CJ64" s="159">
        <f t="shared" si="66"/>
        <v>685.56828126386836</v>
      </c>
      <c r="CK64" s="159">
        <f t="shared" si="66"/>
        <v>3180.759871906117</v>
      </c>
      <c r="CL64" s="159">
        <f t="shared" si="66"/>
        <v>3608.1285161322512</v>
      </c>
      <c r="CM64" s="159">
        <f t="shared" si="66"/>
        <v>666.19808575299317</v>
      </c>
      <c r="CN64" s="159">
        <f t="shared" si="66"/>
        <v>663.41760335030904</v>
      </c>
      <c r="CO64" s="159">
        <f t="shared" si="66"/>
        <v>3146.1264816515677</v>
      </c>
      <c r="CP64" s="159">
        <f t="shared" si="66"/>
        <v>3571.2997457678875</v>
      </c>
      <c r="CQ64" s="159">
        <f t="shared" si="66"/>
        <v>643.93627140228091</v>
      </c>
      <c r="CR64" s="159">
        <f t="shared" si="66"/>
        <v>641.0997608872035</v>
      </c>
      <c r="CS64" s="159">
        <f t="shared" si="66"/>
        <v>3111.3866430593098</v>
      </c>
      <c r="CT64" s="159">
        <f t="shared" si="66"/>
        <v>3534.3740555861114</v>
      </c>
      <c r="CU64" s="159">
        <f t="shared" si="66"/>
        <v>621.50366407852198</v>
      </c>
      <c r="CV64" s="159">
        <f t="shared" si="66"/>
        <v>618.60999645653737</v>
      </c>
      <c r="CW64" s="159">
        <f t="shared" si="66"/>
        <v>3076.5352686952083</v>
      </c>
      <c r="CX64" s="159">
        <f t="shared" si="66"/>
        <v>3497.3462826620735</v>
      </c>
      <c r="CY64" s="159">
        <f t="shared" si="66"/>
        <v>598.89544015944239</v>
      </c>
      <c r="CZ64" s="159">
        <f t="shared" si="66"/>
        <v>595.94346368623292</v>
      </c>
      <c r="DA64" s="159">
        <f t="shared" si="66"/>
        <v>3041.5671832498269</v>
      </c>
      <c r="DB64" s="159">
        <f t="shared" ref="DB64:EA64" si="67" xml:space="preserve"> MAX(0, MIN(DB62:DB63))</f>
        <v>3460.2111760052694</v>
      </c>
      <c r="DC64" s="159">
        <f t="shared" si="67"/>
        <v>576.10668570027906</v>
      </c>
      <c r="DD64" s="159">
        <f t="shared" si="67"/>
        <v>573.09522542330069</v>
      </c>
      <c r="DE64" s="159">
        <f t="shared" si="67"/>
        <v>3006.477121694857</v>
      </c>
      <c r="DF64" s="159">
        <f t="shared" si="67"/>
        <v>3422.9633947055136</v>
      </c>
      <c r="DG64" s="159">
        <f t="shared" si="67"/>
        <v>553.13239457952204</v>
      </c>
      <c r="DH64" s="159">
        <f t="shared" si="67"/>
        <v>0</v>
      </c>
      <c r="DI64" s="159">
        <f t="shared" si="67"/>
        <v>550.06025187035084</v>
      </c>
      <c r="DJ64" s="159">
        <f t="shared" si="67"/>
        <v>0</v>
      </c>
      <c r="DK64" s="159">
        <f t="shared" si="67"/>
        <v>0</v>
      </c>
      <c r="DL64" s="159">
        <f t="shared" si="67"/>
        <v>0</v>
      </c>
      <c r="DM64" s="159">
        <f t="shared" si="67"/>
        <v>0</v>
      </c>
      <c r="DN64" s="159">
        <f t="shared" si="67"/>
        <v>0</v>
      </c>
      <c r="DO64" s="159">
        <f t="shared" si="67"/>
        <v>0</v>
      </c>
      <c r="DP64" s="159">
        <f t="shared" si="67"/>
        <v>0</v>
      </c>
      <c r="DQ64" s="159">
        <f t="shared" si="67"/>
        <v>0</v>
      </c>
      <c r="DR64" s="159">
        <f t="shared" si="67"/>
        <v>0</v>
      </c>
      <c r="DS64" s="159">
        <f t="shared" si="67"/>
        <v>0</v>
      </c>
      <c r="DT64" s="159">
        <f t="shared" si="67"/>
        <v>0</v>
      </c>
      <c r="DU64" s="159">
        <f t="shared" si="67"/>
        <v>0</v>
      </c>
      <c r="DV64" s="159">
        <f t="shared" si="67"/>
        <v>0</v>
      </c>
      <c r="DW64" s="159">
        <f t="shared" si="67"/>
        <v>0</v>
      </c>
      <c r="DX64" s="159">
        <f t="shared" si="67"/>
        <v>0</v>
      </c>
      <c r="DY64" s="159">
        <f t="shared" si="67"/>
        <v>0</v>
      </c>
      <c r="DZ64" s="159">
        <f t="shared" si="67"/>
        <v>0</v>
      </c>
      <c r="EA64" s="159">
        <f t="shared" si="67"/>
        <v>0</v>
      </c>
    </row>
    <row r="65" spans="1:131" s="558" customFormat="1" outlineLevel="2" x14ac:dyDescent="0.35">
      <c r="A65" s="108"/>
      <c r="B65" s="108"/>
      <c r="C65" s="109"/>
      <c r="D65" s="110"/>
      <c r="E65" s="159" t="str">
        <f xml:space="preserve"> LEFT(E64, LEN(E64) - 4)</f>
        <v>Dividends paid</v>
      </c>
      <c r="F65" s="159"/>
      <c r="G65" s="159" t="str">
        <f xml:space="preserve"> SMU</f>
        <v>$ 000s</v>
      </c>
      <c r="H65" s="159">
        <f xml:space="preserve"> SUM(J65:EA65)</f>
        <v>-222667.04122730848</v>
      </c>
      <c r="I65" s="111"/>
      <c r="J65" s="159">
        <f t="shared" ref="J65:BU65" si="68" xml:space="preserve"> -1 * J64</f>
        <v>0</v>
      </c>
      <c r="K65" s="159">
        <f t="shared" si="68"/>
        <v>0</v>
      </c>
      <c r="L65" s="159">
        <f t="shared" si="68"/>
        <v>0</v>
      </c>
      <c r="M65" s="159">
        <f t="shared" si="68"/>
        <v>-1519.3516483516487</v>
      </c>
      <c r="N65" s="159">
        <f t="shared" si="68"/>
        <v>-5023.8865989309606</v>
      </c>
      <c r="O65" s="159">
        <f t="shared" si="68"/>
        <v>-2639.7867058423899</v>
      </c>
      <c r="P65" s="159">
        <f t="shared" si="68"/>
        <v>-1060.6310622656251</v>
      </c>
      <c r="Q65" s="159">
        <f t="shared" si="68"/>
        <v>-3791.2770487336711</v>
      </c>
      <c r="R65" s="159">
        <f t="shared" si="68"/>
        <v>-4259.8770906937561</v>
      </c>
      <c r="S65" s="159">
        <f t="shared" si="68"/>
        <v>-1042.7088144556815</v>
      </c>
      <c r="T65" s="159">
        <f t="shared" si="68"/>
        <v>-1040.7671968364189</v>
      </c>
      <c r="U65" s="159">
        <f t="shared" si="68"/>
        <v>-3757.7798200412162</v>
      </c>
      <c r="V65" s="159">
        <f t="shared" si="68"/>
        <v>-4224.000218361738</v>
      </c>
      <c r="W65" s="159">
        <f t="shared" si="68"/>
        <v>-1022.7892127952941</v>
      </c>
      <c r="X65" s="159">
        <f t="shared" si="68"/>
        <v>-1020.8084706089812</v>
      </c>
      <c r="Y65" s="159">
        <f t="shared" si="68"/>
        <v>-3724.2545897984583</v>
      </c>
      <c r="Z65" s="159">
        <f t="shared" si="68"/>
        <v>-4188.1062102303531</v>
      </c>
      <c r="AA65" s="159">
        <f t="shared" si="68"/>
        <v>-1002.7721077907047</v>
      </c>
      <c r="AB65" s="159">
        <f t="shared" si="68"/>
        <v>-1000.7514526577284</v>
      </c>
      <c r="AC65" s="159">
        <f t="shared" si="68"/>
        <v>-3690.6975749323938</v>
      </c>
      <c r="AD65" s="159">
        <f t="shared" si="68"/>
        <v>-4152.191209556212</v>
      </c>
      <c r="AE65" s="159">
        <f t="shared" si="68"/>
        <v>-982.65402282707737</v>
      </c>
      <c r="AF65" s="159">
        <f t="shared" si="68"/>
        <v>-980.59265048158113</v>
      </c>
      <c r="AG65" s="159">
        <f t="shared" si="68"/>
        <v>-3657.1049321532691</v>
      </c>
      <c r="AH65" s="159">
        <f t="shared" si="68"/>
        <v>-4116.2512993505097</v>
      </c>
      <c r="AI65" s="159">
        <f t="shared" si="68"/>
        <v>-962.43141875580363</v>
      </c>
      <c r="AJ65" s="159">
        <f t="shared" si="68"/>
        <v>-960.32850872557128</v>
      </c>
      <c r="AK65" s="159">
        <f t="shared" si="68"/>
        <v>-3623.4727566615193</v>
      </c>
      <c r="AL65" s="159">
        <f t="shared" si="68"/>
        <v>-4080.2825010781335</v>
      </c>
      <c r="AM65" s="159">
        <f t="shared" si="68"/>
        <v>-942.10069259699731</v>
      </c>
      <c r="AN65" s="159">
        <f t="shared" si="68"/>
        <v>-939.95540787688628</v>
      </c>
      <c r="AO65" s="159">
        <f t="shared" si="68"/>
        <v>-3589.7970808290256</v>
      </c>
      <c r="AP65" s="159">
        <f t="shared" si="68"/>
        <v>-4044.2807733309892</v>
      </c>
      <c r="AQ65" s="159">
        <f t="shared" si="68"/>
        <v>-921.65817621602537</v>
      </c>
      <c r="AR65" s="159">
        <f t="shared" si="68"/>
        <v>-919.46966293482092</v>
      </c>
      <c r="AS65" s="159">
        <f t="shared" si="68"/>
        <v>-3556.0738728542283</v>
      </c>
      <c r="AT65" s="159">
        <f t="shared" si="68"/>
        <v>-4008.2420104750345</v>
      </c>
      <c r="AU65" s="159">
        <f t="shared" si="68"/>
        <v>-901.10013497355976</v>
      </c>
      <c r="AV65" s="159">
        <f t="shared" si="68"/>
        <v>-898.86752205411403</v>
      </c>
      <c r="AW65" s="159">
        <f t="shared" si="68"/>
        <v>-3522.2990353904879</v>
      </c>
      <c r="AX65" s="159">
        <f t="shared" si="68"/>
        <v>-3972.1620412704606</v>
      </c>
      <c r="AY65" s="159">
        <f t="shared" si="68"/>
        <v>-880.42276634860264</v>
      </c>
      <c r="AZ65" s="159">
        <f t="shared" si="68"/>
        <v>-878.14516516112872</v>
      </c>
      <c r="BA65" s="159">
        <f t="shared" si="68"/>
        <v>-3488.4684041472365</v>
      </c>
      <c r="BB65" s="159">
        <f t="shared" si="68"/>
        <v>-3936.0366274645103</v>
      </c>
      <c r="BC65" s="159">
        <f t="shared" si="68"/>
        <v>-859.62219853396186</v>
      </c>
      <c r="BD65" s="159">
        <f t="shared" si="68"/>
        <v>-857.29870254233629</v>
      </c>
      <c r="BE65" s="159">
        <f t="shared" si="68"/>
        <v>-3454.5777464633084</v>
      </c>
      <c r="BF65" s="159">
        <f t="shared" si="68"/>
        <v>-3899.8614623563581</v>
      </c>
      <c r="BG65" s="159">
        <f t="shared" si="68"/>
        <v>-838.69448900359203</v>
      </c>
      <c r="BH65" s="159">
        <f t="shared" si="68"/>
        <v>-836.32417340453526</v>
      </c>
      <c r="BI65" s="159">
        <f t="shared" si="68"/>
        <v>-3420.6227598519172</v>
      </c>
      <c r="BJ65" s="159">
        <f t="shared" si="68"/>
        <v>-3863.6321693334994</v>
      </c>
      <c r="BK65" s="159">
        <f t="shared" si="68"/>
        <v>-817.63562305126288</v>
      </c>
      <c r="BL65" s="159">
        <f t="shared" si="68"/>
        <v>-815.21754440624545</v>
      </c>
      <c r="BM65" s="159">
        <f t="shared" si="68"/>
        <v>-3386.5990705166932</v>
      </c>
      <c r="BN65" s="159">
        <f t="shared" si="68"/>
        <v>-3827.3443003790517</v>
      </c>
      <c r="BO65" s="159">
        <f t="shared" si="68"/>
        <v>-796.44151229994668</v>
      </c>
      <c r="BP65" s="159">
        <f t="shared" si="68"/>
        <v>-793.97470815968154</v>
      </c>
      <c r="BQ65" s="159">
        <f t="shared" si="68"/>
        <v>-3352.5022318382098</v>
      </c>
      <c r="BR65" s="159">
        <f t="shared" si="68"/>
        <v>-3790.9933345494137</v>
      </c>
      <c r="BS65" s="159">
        <f t="shared" si="68"/>
        <v>-775.10799318136537</v>
      </c>
      <c r="BT65" s="159">
        <f t="shared" si="68"/>
        <v>-772.59148170272965</v>
      </c>
      <c r="BU65" s="159">
        <f t="shared" si="68"/>
        <v>-3318.3277228303778</v>
      </c>
      <c r="BV65" s="159">
        <f t="shared" ref="BV65:EA65" si="69" xml:space="preserve"> -1 * BV64</f>
        <v>-3754.5746764216574</v>
      </c>
      <c r="BW65" s="159">
        <f t="shared" si="69"/>
        <v>-753.63082538506251</v>
      </c>
      <c r="BX65" s="159">
        <f t="shared" si="69"/>
        <v>-751.06360494030423</v>
      </c>
      <c r="BY65" s="159">
        <f t="shared" si="69"/>
        <v>-3284.0709465661339</v>
      </c>
      <c r="BZ65" s="159">
        <f t="shared" si="69"/>
        <v>-3718.0836545100374</v>
      </c>
      <c r="CA65" s="159">
        <f t="shared" si="69"/>
        <v>-732.00569027641495</v>
      </c>
      <c r="CB65" s="159">
        <f t="shared" si="69"/>
        <v>-729.38673905447968</v>
      </c>
      <c r="CC65" s="159">
        <f t="shared" si="69"/>
        <v>-3249.7272285717709</v>
      </c>
      <c r="CD65" s="159">
        <f t="shared" si="69"/>
        <v>-3681.5155196510214</v>
      </c>
      <c r="CE65" s="159">
        <f t="shared" si="69"/>
        <v>-710.22818928293464</v>
      </c>
      <c r="CF65" s="159">
        <f t="shared" si="69"/>
        <v>-707.55646488276489</v>
      </c>
      <c r="CG65" s="159">
        <f t="shared" si="69"/>
        <v>-3215.2918151892882</v>
      </c>
      <c r="CH65" s="159">
        <f t="shared" si="69"/>
        <v>-3644.8654433561715</v>
      </c>
      <c r="CI65" s="159">
        <f t="shared" si="69"/>
        <v>-688.29384224823389</v>
      </c>
      <c r="CJ65" s="159">
        <f t="shared" si="69"/>
        <v>-685.56828126386836</v>
      </c>
      <c r="CK65" s="159">
        <f t="shared" si="69"/>
        <v>-3180.759871906117</v>
      </c>
      <c r="CL65" s="159">
        <f t="shared" si="69"/>
        <v>-3608.1285161322512</v>
      </c>
      <c r="CM65" s="159">
        <f t="shared" si="69"/>
        <v>-666.19808575299317</v>
      </c>
      <c r="CN65" s="159">
        <f t="shared" si="69"/>
        <v>-663.41760335030904</v>
      </c>
      <c r="CO65" s="159">
        <f t="shared" si="69"/>
        <v>-3146.1264816515677</v>
      </c>
      <c r="CP65" s="159">
        <f t="shared" si="69"/>
        <v>-3571.2997457678875</v>
      </c>
      <c r="CQ65" s="159">
        <f t="shared" si="69"/>
        <v>-643.93627140228091</v>
      </c>
      <c r="CR65" s="159">
        <f t="shared" si="69"/>
        <v>-641.0997608872035</v>
      </c>
      <c r="CS65" s="159">
        <f t="shared" si="69"/>
        <v>-3111.3866430593098</v>
      </c>
      <c r="CT65" s="159">
        <f t="shared" si="69"/>
        <v>-3534.3740555861114</v>
      </c>
      <c r="CU65" s="159">
        <f t="shared" si="69"/>
        <v>-621.50366407852198</v>
      </c>
      <c r="CV65" s="159">
        <f t="shared" si="69"/>
        <v>-618.60999645653737</v>
      </c>
      <c r="CW65" s="159">
        <f t="shared" si="69"/>
        <v>-3076.5352686952083</v>
      </c>
      <c r="CX65" s="159">
        <f t="shared" si="69"/>
        <v>-3497.3462826620735</v>
      </c>
      <c r="CY65" s="159">
        <f t="shared" si="69"/>
        <v>-598.89544015944239</v>
      </c>
      <c r="CZ65" s="159">
        <f t="shared" si="69"/>
        <v>-595.94346368623292</v>
      </c>
      <c r="DA65" s="159">
        <f t="shared" si="69"/>
        <v>-3041.5671832498269</v>
      </c>
      <c r="DB65" s="159">
        <f t="shared" si="69"/>
        <v>-3460.2111760052694</v>
      </c>
      <c r="DC65" s="159">
        <f t="shared" si="69"/>
        <v>-576.10668570027906</v>
      </c>
      <c r="DD65" s="159">
        <f t="shared" si="69"/>
        <v>-573.09522542330069</v>
      </c>
      <c r="DE65" s="159">
        <f t="shared" si="69"/>
        <v>-3006.477121694857</v>
      </c>
      <c r="DF65" s="159">
        <f t="shared" si="69"/>
        <v>-3422.9633947055136</v>
      </c>
      <c r="DG65" s="159">
        <f t="shared" si="69"/>
        <v>-553.13239457952204</v>
      </c>
      <c r="DH65" s="159">
        <f t="shared" si="69"/>
        <v>0</v>
      </c>
      <c r="DI65" s="159">
        <f t="shared" si="69"/>
        <v>-550.06025187035084</v>
      </c>
      <c r="DJ65" s="159">
        <f t="shared" si="69"/>
        <v>0</v>
      </c>
      <c r="DK65" s="159">
        <f t="shared" si="69"/>
        <v>0</v>
      </c>
      <c r="DL65" s="159">
        <f t="shared" si="69"/>
        <v>0</v>
      </c>
      <c r="DM65" s="159">
        <f t="shared" si="69"/>
        <v>0</v>
      </c>
      <c r="DN65" s="159">
        <f t="shared" si="69"/>
        <v>0</v>
      </c>
      <c r="DO65" s="159">
        <f t="shared" si="69"/>
        <v>0</v>
      </c>
      <c r="DP65" s="159">
        <f t="shared" si="69"/>
        <v>0</v>
      </c>
      <c r="DQ65" s="159">
        <f t="shared" si="69"/>
        <v>0</v>
      </c>
      <c r="DR65" s="159">
        <f t="shared" si="69"/>
        <v>0</v>
      </c>
      <c r="DS65" s="159">
        <f t="shared" si="69"/>
        <v>0</v>
      </c>
      <c r="DT65" s="159">
        <f t="shared" si="69"/>
        <v>0</v>
      </c>
      <c r="DU65" s="159">
        <f t="shared" si="69"/>
        <v>0</v>
      </c>
      <c r="DV65" s="159">
        <f t="shared" si="69"/>
        <v>0</v>
      </c>
      <c r="DW65" s="159">
        <f t="shared" si="69"/>
        <v>0</v>
      </c>
      <c r="DX65" s="159">
        <f t="shared" si="69"/>
        <v>0</v>
      </c>
      <c r="DY65" s="159">
        <f t="shared" si="69"/>
        <v>0</v>
      </c>
      <c r="DZ65" s="159">
        <f t="shared" si="69"/>
        <v>0</v>
      </c>
      <c r="EA65" s="159">
        <f t="shared" si="69"/>
        <v>0</v>
      </c>
    </row>
    <row r="67" spans="1:131" x14ac:dyDescent="0.35">
      <c r="A67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count="1">
    <dataValidation allowBlank="1" showInputMessage="1" showErrorMessage="1" sqref="E30:H30 E41:H41 E18:H18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5" sqref="E15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236</v>
      </c>
    </row>
    <row r="9" spans="1:131" x14ac:dyDescent="0.35">
      <c r="B9" s="8" t="s">
        <v>237</v>
      </c>
    </row>
    <row r="10" spans="1:131" x14ac:dyDescent="0.35">
      <c r="E10" s="158" t="str">
        <f xml:space="preserve"> InpC!E$51</f>
        <v>Share capital - initial balance</v>
      </c>
      <c r="F10" s="158">
        <f xml:space="preserve"> InpC!F$51</f>
        <v>100000</v>
      </c>
      <c r="G10" s="158" t="str">
        <f xml:space="preserve"> InpC!G$51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InpC!E$65</f>
        <v>Small negative value for XIRR</v>
      </c>
      <c r="F11" s="484">
        <f xml:space="preserve"> InpC!F$65</f>
        <v>-9.9999999999999995E-8</v>
      </c>
      <c r="G11" s="484" t="str">
        <f xml:space="preserve"> InpC!G$65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Equity!E$64</f>
        <v>Dividends paid POS</v>
      </c>
      <c r="F14" s="158">
        <f xml:space="preserve"> Equity!F$64</f>
        <v>0</v>
      </c>
      <c r="G14" s="158" t="str">
        <f xml:space="preserve"> Equity!G$64</f>
        <v>$ 000s</v>
      </c>
      <c r="H14" s="158">
        <f xml:space="preserve"> Equity!H$64</f>
        <v>222667.04122730848</v>
      </c>
      <c r="I14" s="158">
        <f xml:space="preserve"> Equity!I$64</f>
        <v>0</v>
      </c>
      <c r="J14" s="158">
        <f xml:space="preserve"> Equity!J$64</f>
        <v>0</v>
      </c>
      <c r="K14" s="158">
        <f xml:space="preserve"> Equity!K$64</f>
        <v>0</v>
      </c>
      <c r="L14" s="158">
        <f xml:space="preserve"> Equity!L$64</f>
        <v>0</v>
      </c>
      <c r="M14" s="158">
        <f xml:space="preserve"> Equity!M$64</f>
        <v>1519.3516483516487</v>
      </c>
      <c r="N14" s="158">
        <f xml:space="preserve"> Equity!N$64</f>
        <v>5023.8865989309606</v>
      </c>
      <c r="O14" s="158">
        <f xml:space="preserve"> Equity!O$64</f>
        <v>2639.7867058423899</v>
      </c>
      <c r="P14" s="158">
        <f xml:space="preserve"> Equity!P$64</f>
        <v>1060.6310622656251</v>
      </c>
      <c r="Q14" s="158">
        <f xml:space="preserve"> Equity!Q$64</f>
        <v>3791.2770487336711</v>
      </c>
      <c r="R14" s="158">
        <f xml:space="preserve"> Equity!R$64</f>
        <v>4259.8770906937561</v>
      </c>
      <c r="S14" s="158">
        <f xml:space="preserve"> Equity!S$64</f>
        <v>1042.7088144556815</v>
      </c>
      <c r="T14" s="158">
        <f xml:space="preserve"> Equity!T$64</f>
        <v>1040.7671968364189</v>
      </c>
      <c r="U14" s="158">
        <f xml:space="preserve"> Equity!U$64</f>
        <v>3757.7798200412162</v>
      </c>
      <c r="V14" s="158">
        <f xml:space="preserve"> Equity!V$64</f>
        <v>4224.000218361738</v>
      </c>
      <c r="W14" s="158">
        <f xml:space="preserve"> Equity!W$64</f>
        <v>1022.7892127952941</v>
      </c>
      <c r="X14" s="158">
        <f xml:space="preserve"> Equity!X$64</f>
        <v>1020.8084706089812</v>
      </c>
      <c r="Y14" s="158">
        <f xml:space="preserve"> Equity!Y$64</f>
        <v>3724.2545897984583</v>
      </c>
      <c r="Z14" s="158">
        <f xml:space="preserve"> Equity!Z$64</f>
        <v>4188.1062102303531</v>
      </c>
      <c r="AA14" s="158">
        <f xml:space="preserve"> Equity!AA$64</f>
        <v>1002.7721077907047</v>
      </c>
      <c r="AB14" s="158">
        <f xml:space="preserve"> Equity!AB$64</f>
        <v>1000.7514526577284</v>
      </c>
      <c r="AC14" s="158">
        <f xml:space="preserve"> Equity!AC$64</f>
        <v>3690.6975749323938</v>
      </c>
      <c r="AD14" s="158">
        <f xml:space="preserve"> Equity!AD$64</f>
        <v>4152.191209556212</v>
      </c>
      <c r="AE14" s="158">
        <f xml:space="preserve"> Equity!AE$64</f>
        <v>982.65402282707737</v>
      </c>
      <c r="AF14" s="158">
        <f xml:space="preserve"> Equity!AF$64</f>
        <v>980.59265048158113</v>
      </c>
      <c r="AG14" s="158">
        <f xml:space="preserve"> Equity!AG$64</f>
        <v>3657.1049321532691</v>
      </c>
      <c r="AH14" s="158">
        <f xml:space="preserve"> Equity!AH$64</f>
        <v>4116.2512993505097</v>
      </c>
      <c r="AI14" s="158">
        <f xml:space="preserve"> Equity!AI$64</f>
        <v>962.43141875580363</v>
      </c>
      <c r="AJ14" s="158">
        <f xml:space="preserve"> Equity!AJ$64</f>
        <v>960.32850872557128</v>
      </c>
      <c r="AK14" s="158">
        <f xml:space="preserve"> Equity!AK$64</f>
        <v>3623.4727566615193</v>
      </c>
      <c r="AL14" s="158">
        <f xml:space="preserve"> Equity!AL$64</f>
        <v>4080.2825010781335</v>
      </c>
      <c r="AM14" s="158">
        <f xml:space="preserve"> Equity!AM$64</f>
        <v>942.10069259699731</v>
      </c>
      <c r="AN14" s="158">
        <f xml:space="preserve"> Equity!AN$64</f>
        <v>939.95540787688628</v>
      </c>
      <c r="AO14" s="158">
        <f xml:space="preserve"> Equity!AO$64</f>
        <v>3589.7970808290256</v>
      </c>
      <c r="AP14" s="158">
        <f xml:space="preserve"> Equity!AP$64</f>
        <v>4044.2807733309892</v>
      </c>
      <c r="AQ14" s="158">
        <f xml:space="preserve"> Equity!AQ$64</f>
        <v>921.65817621602537</v>
      </c>
      <c r="AR14" s="158">
        <f xml:space="preserve"> Equity!AR$64</f>
        <v>919.46966293482092</v>
      </c>
      <c r="AS14" s="158">
        <f xml:space="preserve"> Equity!AS$64</f>
        <v>3556.0738728542283</v>
      </c>
      <c r="AT14" s="158">
        <f xml:space="preserve"> Equity!AT$64</f>
        <v>4008.2420104750345</v>
      </c>
      <c r="AU14" s="158">
        <f xml:space="preserve"> Equity!AU$64</f>
        <v>901.10013497355976</v>
      </c>
      <c r="AV14" s="158">
        <f xml:space="preserve"> Equity!AV$64</f>
        <v>898.86752205411403</v>
      </c>
      <c r="AW14" s="158">
        <f xml:space="preserve"> Equity!AW$64</f>
        <v>3522.2990353904879</v>
      </c>
      <c r="AX14" s="158">
        <f xml:space="preserve"> Equity!AX$64</f>
        <v>3972.1620412704606</v>
      </c>
      <c r="AY14" s="158">
        <f xml:space="preserve"> Equity!AY$64</f>
        <v>880.42276634860264</v>
      </c>
      <c r="AZ14" s="158">
        <f xml:space="preserve"> Equity!AZ$64</f>
        <v>878.14516516112872</v>
      </c>
      <c r="BA14" s="158">
        <f xml:space="preserve"> Equity!BA$64</f>
        <v>3488.4684041472365</v>
      </c>
      <c r="BB14" s="158">
        <f xml:space="preserve"> Equity!BB$64</f>
        <v>3936.0366274645103</v>
      </c>
      <c r="BC14" s="158">
        <f xml:space="preserve"> Equity!BC$64</f>
        <v>859.62219853396186</v>
      </c>
      <c r="BD14" s="158">
        <f xml:space="preserve"> Equity!BD$64</f>
        <v>857.29870254233629</v>
      </c>
      <c r="BE14" s="158">
        <f xml:space="preserve"> Equity!BE$64</f>
        <v>3454.5777464633084</v>
      </c>
      <c r="BF14" s="158">
        <f xml:space="preserve"> Equity!BF$64</f>
        <v>3899.8614623563581</v>
      </c>
      <c r="BG14" s="158">
        <f xml:space="preserve"> Equity!BG$64</f>
        <v>838.69448900359203</v>
      </c>
      <c r="BH14" s="158">
        <f xml:space="preserve"> Equity!BH$64</f>
        <v>836.32417340453526</v>
      </c>
      <c r="BI14" s="158">
        <f xml:space="preserve"> Equity!BI$64</f>
        <v>3420.6227598519172</v>
      </c>
      <c r="BJ14" s="158">
        <f xml:space="preserve"> Equity!BJ$64</f>
        <v>3863.6321693334994</v>
      </c>
      <c r="BK14" s="158">
        <f xml:space="preserve"> Equity!BK$64</f>
        <v>817.63562305126288</v>
      </c>
      <c r="BL14" s="158">
        <f xml:space="preserve"> Equity!BL$64</f>
        <v>815.21754440624545</v>
      </c>
      <c r="BM14" s="158">
        <f xml:space="preserve"> Equity!BM$64</f>
        <v>3386.5990705166932</v>
      </c>
      <c r="BN14" s="158">
        <f xml:space="preserve"> Equity!BN$64</f>
        <v>3827.3443003790517</v>
      </c>
      <c r="BO14" s="158">
        <f xml:space="preserve"> Equity!BO$64</f>
        <v>796.44151229994668</v>
      </c>
      <c r="BP14" s="158">
        <f xml:space="preserve"> Equity!BP$64</f>
        <v>793.97470815968154</v>
      </c>
      <c r="BQ14" s="158">
        <f xml:space="preserve"> Equity!BQ$64</f>
        <v>3352.5022318382098</v>
      </c>
      <c r="BR14" s="158">
        <f xml:space="preserve"> Equity!BR$64</f>
        <v>3790.9933345494137</v>
      </c>
      <c r="BS14" s="158">
        <f xml:space="preserve"> Equity!BS$64</f>
        <v>775.10799318136537</v>
      </c>
      <c r="BT14" s="158">
        <f xml:space="preserve"> Equity!BT$64</f>
        <v>772.59148170272965</v>
      </c>
      <c r="BU14" s="158">
        <f xml:space="preserve"> Equity!BU$64</f>
        <v>3318.3277228303778</v>
      </c>
      <c r="BV14" s="158">
        <f xml:space="preserve"> Equity!BV$64</f>
        <v>3754.5746764216574</v>
      </c>
      <c r="BW14" s="158">
        <f xml:space="preserve"> Equity!BW$64</f>
        <v>753.63082538506251</v>
      </c>
      <c r="BX14" s="158">
        <f xml:space="preserve"> Equity!BX$64</f>
        <v>751.06360494030423</v>
      </c>
      <c r="BY14" s="158">
        <f xml:space="preserve"> Equity!BY$64</f>
        <v>3284.0709465661339</v>
      </c>
      <c r="BZ14" s="158">
        <f xml:space="preserve"> Equity!BZ$64</f>
        <v>3718.0836545100374</v>
      </c>
      <c r="CA14" s="158">
        <f xml:space="preserve"> Equity!CA$64</f>
        <v>732.00569027641495</v>
      </c>
      <c r="CB14" s="158">
        <f xml:space="preserve"> Equity!CB$64</f>
        <v>729.38673905447968</v>
      </c>
      <c r="CC14" s="158">
        <f xml:space="preserve"> Equity!CC$64</f>
        <v>3249.7272285717709</v>
      </c>
      <c r="CD14" s="158">
        <f xml:space="preserve"> Equity!CD$64</f>
        <v>3681.5155196510214</v>
      </c>
      <c r="CE14" s="158">
        <f xml:space="preserve"> Equity!CE$64</f>
        <v>710.22818928293464</v>
      </c>
      <c r="CF14" s="158">
        <f xml:space="preserve"> Equity!CF$64</f>
        <v>707.55646488276489</v>
      </c>
      <c r="CG14" s="158">
        <f xml:space="preserve"> Equity!CG$64</f>
        <v>3215.2918151892882</v>
      </c>
      <c r="CH14" s="158">
        <f xml:space="preserve"> Equity!CH$64</f>
        <v>3644.8654433561715</v>
      </c>
      <c r="CI14" s="158">
        <f xml:space="preserve"> Equity!CI$64</f>
        <v>688.29384224823389</v>
      </c>
      <c r="CJ14" s="158">
        <f xml:space="preserve"> Equity!CJ$64</f>
        <v>685.56828126386836</v>
      </c>
      <c r="CK14" s="158">
        <f xml:space="preserve"> Equity!CK$64</f>
        <v>3180.759871906117</v>
      </c>
      <c r="CL14" s="158">
        <f xml:space="preserve"> Equity!CL$64</f>
        <v>3608.1285161322512</v>
      </c>
      <c r="CM14" s="158">
        <f xml:space="preserve"> Equity!CM$64</f>
        <v>666.19808575299317</v>
      </c>
      <c r="CN14" s="158">
        <f xml:space="preserve"> Equity!CN$64</f>
        <v>663.41760335030904</v>
      </c>
      <c r="CO14" s="158">
        <f xml:space="preserve"> Equity!CO$64</f>
        <v>3146.1264816515677</v>
      </c>
      <c r="CP14" s="158">
        <f xml:space="preserve"> Equity!CP$64</f>
        <v>3571.2997457678875</v>
      </c>
      <c r="CQ14" s="158">
        <f xml:space="preserve"> Equity!CQ$64</f>
        <v>643.93627140228091</v>
      </c>
      <c r="CR14" s="158">
        <f xml:space="preserve"> Equity!CR$64</f>
        <v>641.0997608872035</v>
      </c>
      <c r="CS14" s="158">
        <f xml:space="preserve"> Equity!CS$64</f>
        <v>3111.3866430593098</v>
      </c>
      <c r="CT14" s="158">
        <f xml:space="preserve"> Equity!CT$64</f>
        <v>3534.3740555861114</v>
      </c>
      <c r="CU14" s="158">
        <f xml:space="preserve"> Equity!CU$64</f>
        <v>621.50366407852198</v>
      </c>
      <c r="CV14" s="158">
        <f xml:space="preserve"> Equity!CV$64</f>
        <v>618.60999645653737</v>
      </c>
      <c r="CW14" s="158">
        <f xml:space="preserve"> Equity!CW$64</f>
        <v>3076.5352686952083</v>
      </c>
      <c r="CX14" s="158">
        <f xml:space="preserve"> Equity!CX$64</f>
        <v>3497.3462826620735</v>
      </c>
      <c r="CY14" s="158">
        <f xml:space="preserve"> Equity!CY$64</f>
        <v>598.89544015944239</v>
      </c>
      <c r="CZ14" s="158">
        <f xml:space="preserve"> Equity!CZ$64</f>
        <v>595.94346368623292</v>
      </c>
      <c r="DA14" s="158">
        <f xml:space="preserve"> Equity!DA$64</f>
        <v>3041.5671832498269</v>
      </c>
      <c r="DB14" s="158">
        <f xml:space="preserve"> Equity!DB$64</f>
        <v>3460.2111760052694</v>
      </c>
      <c r="DC14" s="158">
        <f xml:space="preserve"> Equity!DC$64</f>
        <v>576.10668570027906</v>
      </c>
      <c r="DD14" s="158">
        <f xml:space="preserve"> Equity!DD$64</f>
        <v>573.09522542330069</v>
      </c>
      <c r="DE14" s="158">
        <f xml:space="preserve"> Equity!DE$64</f>
        <v>3006.477121694857</v>
      </c>
      <c r="DF14" s="158">
        <f xml:space="preserve"> Equity!DF$64</f>
        <v>3422.9633947055136</v>
      </c>
      <c r="DG14" s="158">
        <f xml:space="preserve"> Equity!DG$64</f>
        <v>553.13239457952204</v>
      </c>
      <c r="DH14" s="158">
        <f xml:space="preserve"> Equity!DH$64</f>
        <v>0</v>
      </c>
      <c r="DI14" s="158">
        <f xml:space="preserve"> Equity!DI$64</f>
        <v>550.06025187035084</v>
      </c>
      <c r="DJ14" s="158">
        <f xml:space="preserve"> Equity!DJ$64</f>
        <v>0</v>
      </c>
      <c r="DK14" s="158">
        <f xml:space="preserve"> Equity!DK$64</f>
        <v>0</v>
      </c>
      <c r="DL14" s="158">
        <f xml:space="preserve"> Equity!DL$64</f>
        <v>0</v>
      </c>
      <c r="DM14" s="158">
        <f xml:space="preserve"> Equity!DM$64</f>
        <v>0</v>
      </c>
      <c r="DN14" s="158">
        <f xml:space="preserve"> Equity!DN$64</f>
        <v>0</v>
      </c>
      <c r="DO14" s="158">
        <f xml:space="preserve"> Equity!DO$64</f>
        <v>0</v>
      </c>
      <c r="DP14" s="158">
        <f xml:space="preserve"> Equity!DP$64</f>
        <v>0</v>
      </c>
      <c r="DQ14" s="158">
        <f xml:space="preserve"> Equity!DQ$64</f>
        <v>0</v>
      </c>
      <c r="DR14" s="158">
        <f xml:space="preserve"> Equity!DR$64</f>
        <v>0</v>
      </c>
      <c r="DS14" s="158">
        <f xml:space="preserve"> Equity!DS$64</f>
        <v>0</v>
      </c>
      <c r="DT14" s="158">
        <f xml:space="preserve"> Equity!DT$64</f>
        <v>0</v>
      </c>
      <c r="DU14" s="158">
        <f xml:space="preserve"> Equity!DU$64</f>
        <v>0</v>
      </c>
      <c r="DV14" s="158">
        <f xml:space="preserve"> Equity!DV$64</f>
        <v>0</v>
      </c>
      <c r="DW14" s="158">
        <f xml:space="preserve"> Equity!DW$64</f>
        <v>0</v>
      </c>
      <c r="DX14" s="158">
        <f xml:space="preserve"> Equity!DX$64</f>
        <v>0</v>
      </c>
      <c r="DY14" s="158">
        <f xml:space="preserve"> Equity!DY$64</f>
        <v>0</v>
      </c>
      <c r="DZ14" s="158">
        <f xml:space="preserve"> Equity!DZ$64</f>
        <v>0</v>
      </c>
      <c r="EA14" s="158">
        <f xml:space="preserve"> Equity!EA$64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Equity!E$13</f>
        <v>Share capital redemption POS</v>
      </c>
      <c r="F15" s="38">
        <f xml:space="preserve"> Equity!F$13</f>
        <v>0</v>
      </c>
      <c r="G15" s="38" t="str">
        <f xml:space="preserve"> Equity!G$13</f>
        <v>$ 000s</v>
      </c>
      <c r="H15" s="38">
        <f xml:space="preserve"> Equity!H$13</f>
        <v>100000</v>
      </c>
      <c r="I15" s="38">
        <f xml:space="preserve"> Equity!I$13</f>
        <v>0</v>
      </c>
      <c r="J15" s="38">
        <f xml:space="preserve"> Equity!J$13</f>
        <v>0</v>
      </c>
      <c r="K15" s="38">
        <f xml:space="preserve"> Equity!K$13</f>
        <v>0</v>
      </c>
      <c r="L15" s="38">
        <f xml:space="preserve"> Equity!L$13</f>
        <v>0</v>
      </c>
      <c r="M15" s="38">
        <f xml:space="preserve"> Equity!M$13</f>
        <v>0</v>
      </c>
      <c r="N15" s="38">
        <f xml:space="preserve"> Equity!N$13</f>
        <v>0</v>
      </c>
      <c r="O15" s="38">
        <f xml:space="preserve"> Equity!O$13</f>
        <v>0</v>
      </c>
      <c r="P15" s="38">
        <f xml:space="preserve"> Equity!P$13</f>
        <v>0</v>
      </c>
      <c r="Q15" s="38">
        <f xml:space="preserve"> Equity!Q$13</f>
        <v>0</v>
      </c>
      <c r="R15" s="38">
        <f xml:space="preserve"> Equity!R$13</f>
        <v>0</v>
      </c>
      <c r="S15" s="38">
        <f xml:space="preserve"> Equity!S$13</f>
        <v>0</v>
      </c>
      <c r="T15" s="38">
        <f xml:space="preserve"> Equity!T$13</f>
        <v>0</v>
      </c>
      <c r="U15" s="38">
        <f xml:space="preserve"> Equity!U$13</f>
        <v>0</v>
      </c>
      <c r="V15" s="38">
        <f xml:space="preserve"> Equity!V$13</f>
        <v>0</v>
      </c>
      <c r="W15" s="38">
        <f xml:space="preserve"> Equity!W$13</f>
        <v>0</v>
      </c>
      <c r="X15" s="38">
        <f xml:space="preserve"> Equity!X$13</f>
        <v>0</v>
      </c>
      <c r="Y15" s="38">
        <f xml:space="preserve"> Equity!Y$13</f>
        <v>0</v>
      </c>
      <c r="Z15" s="38">
        <f xml:space="preserve"> Equity!Z$13</f>
        <v>0</v>
      </c>
      <c r="AA15" s="38">
        <f xml:space="preserve"> Equity!AA$13</f>
        <v>0</v>
      </c>
      <c r="AB15" s="38">
        <f xml:space="preserve"> Equity!AB$13</f>
        <v>0</v>
      </c>
      <c r="AC15" s="38">
        <f xml:space="preserve"> Equity!AC$13</f>
        <v>0</v>
      </c>
      <c r="AD15" s="38">
        <f xml:space="preserve"> Equity!AD$13</f>
        <v>0</v>
      </c>
      <c r="AE15" s="38">
        <f xml:space="preserve"> Equity!AE$13</f>
        <v>0</v>
      </c>
      <c r="AF15" s="38">
        <f xml:space="preserve"> Equity!AF$13</f>
        <v>0</v>
      </c>
      <c r="AG15" s="38">
        <f xml:space="preserve"> Equity!AG$13</f>
        <v>0</v>
      </c>
      <c r="AH15" s="38">
        <f xml:space="preserve"> Equity!AH$13</f>
        <v>0</v>
      </c>
      <c r="AI15" s="38">
        <f xml:space="preserve"> Equity!AI$13</f>
        <v>0</v>
      </c>
      <c r="AJ15" s="38">
        <f xml:space="preserve"> Equity!AJ$13</f>
        <v>0</v>
      </c>
      <c r="AK15" s="38">
        <f xml:space="preserve"> Equity!AK$13</f>
        <v>0</v>
      </c>
      <c r="AL15" s="38">
        <f xml:space="preserve"> Equity!AL$13</f>
        <v>0</v>
      </c>
      <c r="AM15" s="38">
        <f xml:space="preserve"> Equity!AM$13</f>
        <v>0</v>
      </c>
      <c r="AN15" s="38">
        <f xml:space="preserve"> Equity!AN$13</f>
        <v>0</v>
      </c>
      <c r="AO15" s="38">
        <f xml:space="preserve"> Equity!AO$13</f>
        <v>0</v>
      </c>
      <c r="AP15" s="38">
        <f xml:space="preserve"> Equity!AP$13</f>
        <v>0</v>
      </c>
      <c r="AQ15" s="38">
        <f xml:space="preserve"> Equity!AQ$13</f>
        <v>0</v>
      </c>
      <c r="AR15" s="38">
        <f xml:space="preserve"> Equity!AR$13</f>
        <v>0</v>
      </c>
      <c r="AS15" s="38">
        <f xml:space="preserve"> Equity!AS$13</f>
        <v>0</v>
      </c>
      <c r="AT15" s="38">
        <f xml:space="preserve"> Equity!AT$13</f>
        <v>0</v>
      </c>
      <c r="AU15" s="38">
        <f xml:space="preserve"> Equity!AU$13</f>
        <v>0</v>
      </c>
      <c r="AV15" s="38">
        <f xml:space="preserve"> Equity!AV$13</f>
        <v>0</v>
      </c>
      <c r="AW15" s="38">
        <f xml:space="preserve"> Equity!AW$13</f>
        <v>0</v>
      </c>
      <c r="AX15" s="38">
        <f xml:space="preserve"> Equity!AX$13</f>
        <v>0</v>
      </c>
      <c r="AY15" s="38">
        <f xml:space="preserve"> Equity!AY$13</f>
        <v>0</v>
      </c>
      <c r="AZ15" s="38">
        <f xml:space="preserve"> Equity!AZ$13</f>
        <v>0</v>
      </c>
      <c r="BA15" s="38">
        <f xml:space="preserve"> Equity!BA$13</f>
        <v>0</v>
      </c>
      <c r="BB15" s="38">
        <f xml:space="preserve"> Equity!BB$13</f>
        <v>0</v>
      </c>
      <c r="BC15" s="38">
        <f xml:space="preserve"> Equity!BC$13</f>
        <v>0</v>
      </c>
      <c r="BD15" s="38">
        <f xml:space="preserve"> Equity!BD$13</f>
        <v>0</v>
      </c>
      <c r="BE15" s="38">
        <f xml:space="preserve"> Equity!BE$13</f>
        <v>0</v>
      </c>
      <c r="BF15" s="38">
        <f xml:space="preserve"> Equity!BF$13</f>
        <v>0</v>
      </c>
      <c r="BG15" s="38">
        <f xml:space="preserve"> Equity!BG$13</f>
        <v>0</v>
      </c>
      <c r="BH15" s="38">
        <f xml:space="preserve"> Equity!BH$13</f>
        <v>0</v>
      </c>
      <c r="BI15" s="38">
        <f xml:space="preserve"> Equity!BI$13</f>
        <v>0</v>
      </c>
      <c r="BJ15" s="38">
        <f xml:space="preserve"> Equity!BJ$13</f>
        <v>0</v>
      </c>
      <c r="BK15" s="38">
        <f xml:space="preserve"> Equity!BK$13</f>
        <v>0</v>
      </c>
      <c r="BL15" s="38">
        <f xml:space="preserve"> Equity!BL$13</f>
        <v>0</v>
      </c>
      <c r="BM15" s="38">
        <f xml:space="preserve"> Equity!BM$13</f>
        <v>0</v>
      </c>
      <c r="BN15" s="38">
        <f xml:space="preserve"> Equity!BN$13</f>
        <v>0</v>
      </c>
      <c r="BO15" s="38">
        <f xml:space="preserve"> Equity!BO$13</f>
        <v>0</v>
      </c>
      <c r="BP15" s="38">
        <f xml:space="preserve"> Equity!BP$13</f>
        <v>0</v>
      </c>
      <c r="BQ15" s="38">
        <f xml:space="preserve"> Equity!BQ$13</f>
        <v>0</v>
      </c>
      <c r="BR15" s="38">
        <f xml:space="preserve"> Equity!BR$13</f>
        <v>0</v>
      </c>
      <c r="BS15" s="38">
        <f xml:space="preserve"> Equity!BS$13</f>
        <v>0</v>
      </c>
      <c r="BT15" s="38">
        <f xml:space="preserve"> Equity!BT$13</f>
        <v>0</v>
      </c>
      <c r="BU15" s="38">
        <f xml:space="preserve"> Equity!BU$13</f>
        <v>0</v>
      </c>
      <c r="BV15" s="38">
        <f xml:space="preserve"> Equity!BV$13</f>
        <v>0</v>
      </c>
      <c r="BW15" s="38">
        <f xml:space="preserve"> Equity!BW$13</f>
        <v>0</v>
      </c>
      <c r="BX15" s="38">
        <f xml:space="preserve"> Equity!BX$13</f>
        <v>0</v>
      </c>
      <c r="BY15" s="38">
        <f xml:space="preserve"> Equity!BY$13</f>
        <v>0</v>
      </c>
      <c r="BZ15" s="38">
        <f xml:space="preserve"> Equity!BZ$13</f>
        <v>0</v>
      </c>
      <c r="CA15" s="38">
        <f xml:space="preserve"> Equity!CA$13</f>
        <v>0</v>
      </c>
      <c r="CB15" s="38">
        <f xml:space="preserve"> Equity!CB$13</f>
        <v>0</v>
      </c>
      <c r="CC15" s="38">
        <f xml:space="preserve"> Equity!CC$13</f>
        <v>0</v>
      </c>
      <c r="CD15" s="38">
        <f xml:space="preserve"> Equity!CD$13</f>
        <v>0</v>
      </c>
      <c r="CE15" s="38">
        <f xml:space="preserve"> Equity!CE$13</f>
        <v>0</v>
      </c>
      <c r="CF15" s="38">
        <f xml:space="preserve"> Equity!CF$13</f>
        <v>0</v>
      </c>
      <c r="CG15" s="38">
        <f xml:space="preserve"> Equity!CG$13</f>
        <v>0</v>
      </c>
      <c r="CH15" s="38">
        <f xml:space="preserve"> Equity!CH$13</f>
        <v>0</v>
      </c>
      <c r="CI15" s="38">
        <f xml:space="preserve"> Equity!CI$13</f>
        <v>0</v>
      </c>
      <c r="CJ15" s="38">
        <f xml:space="preserve"> Equity!CJ$13</f>
        <v>0</v>
      </c>
      <c r="CK15" s="38">
        <f xml:space="preserve"> Equity!CK$13</f>
        <v>0</v>
      </c>
      <c r="CL15" s="38">
        <f xml:space="preserve"> Equity!CL$13</f>
        <v>0</v>
      </c>
      <c r="CM15" s="38">
        <f xml:space="preserve"> Equity!CM$13</f>
        <v>0</v>
      </c>
      <c r="CN15" s="38">
        <f xml:space="preserve"> Equity!CN$13</f>
        <v>0</v>
      </c>
      <c r="CO15" s="38">
        <f xml:space="preserve"> Equity!CO$13</f>
        <v>0</v>
      </c>
      <c r="CP15" s="38">
        <f xml:space="preserve"> Equity!CP$13</f>
        <v>0</v>
      </c>
      <c r="CQ15" s="38">
        <f xml:space="preserve"> Equity!CQ$13</f>
        <v>0</v>
      </c>
      <c r="CR15" s="38">
        <f xml:space="preserve"> Equity!CR$13</f>
        <v>0</v>
      </c>
      <c r="CS15" s="38">
        <f xml:space="preserve"> Equity!CS$13</f>
        <v>0</v>
      </c>
      <c r="CT15" s="38">
        <f xml:space="preserve"> Equity!CT$13</f>
        <v>0</v>
      </c>
      <c r="CU15" s="38">
        <f xml:space="preserve"> Equity!CU$13</f>
        <v>0</v>
      </c>
      <c r="CV15" s="38">
        <f xml:space="preserve"> Equity!CV$13</f>
        <v>0</v>
      </c>
      <c r="CW15" s="38">
        <f xml:space="preserve"> Equity!CW$13</f>
        <v>0</v>
      </c>
      <c r="CX15" s="38">
        <f xml:space="preserve"> Equity!CX$13</f>
        <v>0</v>
      </c>
      <c r="CY15" s="38">
        <f xml:space="preserve"> Equity!CY$13</f>
        <v>0</v>
      </c>
      <c r="CZ15" s="38">
        <f xml:space="preserve"> Equity!CZ$13</f>
        <v>0</v>
      </c>
      <c r="DA15" s="38">
        <f xml:space="preserve"> Equity!DA$13</f>
        <v>0</v>
      </c>
      <c r="DB15" s="38">
        <f xml:space="preserve"> Equity!DB$13</f>
        <v>0</v>
      </c>
      <c r="DC15" s="38">
        <f xml:space="preserve"> Equity!DC$13</f>
        <v>0</v>
      </c>
      <c r="DD15" s="38">
        <f xml:space="preserve"> Equity!DD$13</f>
        <v>0</v>
      </c>
      <c r="DE15" s="38">
        <f xml:space="preserve"> Equity!DE$13</f>
        <v>0</v>
      </c>
      <c r="DF15" s="38">
        <f xml:space="preserve"> Equity!DF$13</f>
        <v>0</v>
      </c>
      <c r="DG15" s="38">
        <f xml:space="preserve"> Equity!DG$13</f>
        <v>0</v>
      </c>
      <c r="DH15" s="38">
        <f xml:space="preserve"> Equity!DH$13</f>
        <v>100000</v>
      </c>
      <c r="DI15" s="38">
        <f xml:space="preserve"> Equity!DI$13</f>
        <v>0</v>
      </c>
      <c r="DJ15" s="38">
        <f xml:space="preserve"> Equity!DJ$13</f>
        <v>0</v>
      </c>
      <c r="DK15" s="38">
        <f xml:space="preserve"> Equity!DK$13</f>
        <v>0</v>
      </c>
      <c r="DL15" s="38">
        <f xml:space="preserve"> Equity!DL$13</f>
        <v>0</v>
      </c>
      <c r="DM15" s="38">
        <f xml:space="preserve"> Equity!DM$13</f>
        <v>0</v>
      </c>
      <c r="DN15" s="38">
        <f xml:space="preserve"> Equity!DN$13</f>
        <v>0</v>
      </c>
      <c r="DO15" s="38">
        <f xml:space="preserve"> Equity!DO$13</f>
        <v>0</v>
      </c>
      <c r="DP15" s="38">
        <f xml:space="preserve"> Equity!DP$13</f>
        <v>0</v>
      </c>
      <c r="DQ15" s="38">
        <f xml:space="preserve"> Equity!DQ$13</f>
        <v>0</v>
      </c>
      <c r="DR15" s="38">
        <f xml:space="preserve"> Equity!DR$13</f>
        <v>0</v>
      </c>
      <c r="DS15" s="38">
        <f xml:space="preserve"> Equity!DS$13</f>
        <v>0</v>
      </c>
      <c r="DT15" s="38">
        <f xml:space="preserve"> Equity!DT$13</f>
        <v>0</v>
      </c>
      <c r="DU15" s="38">
        <f xml:space="preserve"> Equity!DU$13</f>
        <v>0</v>
      </c>
      <c r="DV15" s="38">
        <f xml:space="preserve"> Equity!DV$13</f>
        <v>0</v>
      </c>
      <c r="DW15" s="38">
        <f xml:space="preserve"> Equity!DW$13</f>
        <v>0</v>
      </c>
      <c r="DX15" s="38">
        <f xml:space="preserve"> Equity!DX$13</f>
        <v>0</v>
      </c>
      <c r="DY15" s="38">
        <f xml:space="preserve"> Equity!DY$13</f>
        <v>0</v>
      </c>
      <c r="DZ15" s="38">
        <f xml:space="preserve"> Equity!DZ$13</f>
        <v>0</v>
      </c>
      <c r="EA15" s="38">
        <f xml:space="preserve"> Equity!EA$13</f>
        <v>0</v>
      </c>
    </row>
    <row r="16" spans="1:131" x14ac:dyDescent="0.35">
      <c r="E16" s="7" t="s">
        <v>238</v>
      </c>
      <c r="G16" s="7" t="str">
        <f xml:space="preserve"> SMU</f>
        <v>$ 000s</v>
      </c>
      <c r="H16" s="7">
        <f xml:space="preserve"> SUM(J16:EA16)</f>
        <v>222667.04122720836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-100000</v>
      </c>
      <c r="M16" s="6">
        <f t="shared" si="0"/>
        <v>1519.3516483516487</v>
      </c>
      <c r="N16" s="6">
        <f t="shared" si="0"/>
        <v>5023.8865989309606</v>
      </c>
      <c r="O16" s="6">
        <f t="shared" si="0"/>
        <v>2639.7867058423899</v>
      </c>
      <c r="P16" s="6">
        <f t="shared" si="0"/>
        <v>1060.6310622656251</v>
      </c>
      <c r="Q16" s="6">
        <f t="shared" si="0"/>
        <v>3791.2770487336711</v>
      </c>
      <c r="R16" s="6">
        <f t="shared" si="0"/>
        <v>4259.8770906937561</v>
      </c>
      <c r="S16" s="6">
        <f t="shared" si="0"/>
        <v>1042.7088144556815</v>
      </c>
      <c r="T16" s="6">
        <f t="shared" si="0"/>
        <v>1040.7671968364189</v>
      </c>
      <c r="U16" s="6">
        <f t="shared" si="0"/>
        <v>3757.7798200412162</v>
      </c>
      <c r="V16" s="6">
        <f t="shared" si="0"/>
        <v>4224.000218361738</v>
      </c>
      <c r="W16" s="6">
        <f t="shared" si="0"/>
        <v>1022.7892127952941</v>
      </c>
      <c r="X16" s="6">
        <f t="shared" si="0"/>
        <v>1020.8084706089812</v>
      </c>
      <c r="Y16" s="6">
        <f t="shared" si="0"/>
        <v>3724.2545897984583</v>
      </c>
      <c r="Z16" s="6">
        <f t="shared" si="0"/>
        <v>4188.1062102303531</v>
      </c>
      <c r="AA16" s="6">
        <f t="shared" si="0"/>
        <v>1002.7721077907047</v>
      </c>
      <c r="AB16" s="6">
        <f t="shared" si="0"/>
        <v>1000.7514526577284</v>
      </c>
      <c r="AC16" s="6">
        <f t="shared" si="0"/>
        <v>3690.6975749323938</v>
      </c>
      <c r="AD16" s="6">
        <f t="shared" si="0"/>
        <v>4152.191209556212</v>
      </c>
      <c r="AE16" s="6">
        <f t="shared" si="0"/>
        <v>982.65402282707737</v>
      </c>
      <c r="AF16" s="6">
        <f t="shared" si="0"/>
        <v>980.59265048158113</v>
      </c>
      <c r="AG16" s="6">
        <f t="shared" si="0"/>
        <v>3657.1049321532691</v>
      </c>
      <c r="AH16" s="6">
        <f t="shared" si="0"/>
        <v>4116.2512993505097</v>
      </c>
      <c r="AI16" s="6">
        <f t="shared" si="0"/>
        <v>962.43141875580363</v>
      </c>
      <c r="AJ16" s="6">
        <f t="shared" si="0"/>
        <v>960.32850872557128</v>
      </c>
      <c r="AK16" s="6">
        <f t="shared" si="0"/>
        <v>3623.4727566615193</v>
      </c>
      <c r="AL16" s="6">
        <f t="shared" si="0"/>
        <v>4080.2825010781335</v>
      </c>
      <c r="AM16" s="6">
        <f t="shared" si="0"/>
        <v>942.10069259699731</v>
      </c>
      <c r="AN16" s="6">
        <f t="shared" si="0"/>
        <v>939.95540787688628</v>
      </c>
      <c r="AO16" s="6">
        <f t="shared" si="0"/>
        <v>3589.7970808290256</v>
      </c>
      <c r="AP16" s="6">
        <f t="shared" ref="AP16:BU16" si="1" xml:space="preserve"> $F11 * AP13 + -1 * $F10 * AP12 + AP14 + AP15</f>
        <v>4044.2807733309892</v>
      </c>
      <c r="AQ16" s="6">
        <f t="shared" si="1"/>
        <v>921.65817621602537</v>
      </c>
      <c r="AR16" s="6">
        <f t="shared" si="1"/>
        <v>919.46966293482092</v>
      </c>
      <c r="AS16" s="6">
        <f t="shared" si="1"/>
        <v>3556.0738728542283</v>
      </c>
      <c r="AT16" s="6">
        <f t="shared" si="1"/>
        <v>4008.2420104750345</v>
      </c>
      <c r="AU16" s="6">
        <f t="shared" si="1"/>
        <v>901.10013497355976</v>
      </c>
      <c r="AV16" s="6">
        <f t="shared" si="1"/>
        <v>898.86752205411403</v>
      </c>
      <c r="AW16" s="6">
        <f t="shared" si="1"/>
        <v>3522.2990353904879</v>
      </c>
      <c r="AX16" s="6">
        <f t="shared" si="1"/>
        <v>3972.1620412704606</v>
      </c>
      <c r="AY16" s="6">
        <f t="shared" si="1"/>
        <v>880.42276634860264</v>
      </c>
      <c r="AZ16" s="6">
        <f t="shared" si="1"/>
        <v>878.14516516112872</v>
      </c>
      <c r="BA16" s="6">
        <f t="shared" si="1"/>
        <v>3488.4684041472365</v>
      </c>
      <c r="BB16" s="6">
        <f t="shared" si="1"/>
        <v>3936.0366274645103</v>
      </c>
      <c r="BC16" s="6">
        <f t="shared" si="1"/>
        <v>859.62219853396186</v>
      </c>
      <c r="BD16" s="6">
        <f t="shared" si="1"/>
        <v>857.29870254233629</v>
      </c>
      <c r="BE16" s="6">
        <f t="shared" si="1"/>
        <v>3454.5777464633084</v>
      </c>
      <c r="BF16" s="6">
        <f t="shared" si="1"/>
        <v>3899.8614623563581</v>
      </c>
      <c r="BG16" s="6">
        <f t="shared" si="1"/>
        <v>838.69448900359203</v>
      </c>
      <c r="BH16" s="6">
        <f t="shared" si="1"/>
        <v>836.32417340453526</v>
      </c>
      <c r="BI16" s="6">
        <f t="shared" si="1"/>
        <v>3420.6227598519172</v>
      </c>
      <c r="BJ16" s="6">
        <f t="shared" si="1"/>
        <v>3863.6321693334994</v>
      </c>
      <c r="BK16" s="6">
        <f t="shared" si="1"/>
        <v>817.63562305126288</v>
      </c>
      <c r="BL16" s="6">
        <f t="shared" si="1"/>
        <v>815.21754440624545</v>
      </c>
      <c r="BM16" s="6">
        <f t="shared" si="1"/>
        <v>3386.5990705166932</v>
      </c>
      <c r="BN16" s="6">
        <f t="shared" si="1"/>
        <v>3827.3443003790517</v>
      </c>
      <c r="BO16" s="6">
        <f t="shared" si="1"/>
        <v>796.44151229994668</v>
      </c>
      <c r="BP16" s="6">
        <f t="shared" si="1"/>
        <v>793.97470815968154</v>
      </c>
      <c r="BQ16" s="6">
        <f t="shared" si="1"/>
        <v>3352.5022318382098</v>
      </c>
      <c r="BR16" s="6">
        <f t="shared" si="1"/>
        <v>3790.9933345494137</v>
      </c>
      <c r="BS16" s="6">
        <f t="shared" si="1"/>
        <v>775.10799318136537</v>
      </c>
      <c r="BT16" s="6">
        <f t="shared" si="1"/>
        <v>772.59148170272965</v>
      </c>
      <c r="BU16" s="6">
        <f t="shared" si="1"/>
        <v>3318.3277228303778</v>
      </c>
      <c r="BV16" s="6">
        <f t="shared" ref="BV16:DA16" si="2" xml:space="preserve"> $F11 * BV13 + -1 * $F10 * BV12 + BV14 + BV15</f>
        <v>3754.5746764216574</v>
      </c>
      <c r="BW16" s="6">
        <f t="shared" si="2"/>
        <v>753.63082538506251</v>
      </c>
      <c r="BX16" s="6">
        <f t="shared" si="2"/>
        <v>751.06360494030423</v>
      </c>
      <c r="BY16" s="6">
        <f t="shared" si="2"/>
        <v>3284.0709465661339</v>
      </c>
      <c r="BZ16" s="6">
        <f t="shared" si="2"/>
        <v>3718.0836545100374</v>
      </c>
      <c r="CA16" s="6">
        <f t="shared" si="2"/>
        <v>732.00569027641495</v>
      </c>
      <c r="CB16" s="6">
        <f t="shared" si="2"/>
        <v>729.38673905447968</v>
      </c>
      <c r="CC16" s="6">
        <f t="shared" si="2"/>
        <v>3249.7272285717709</v>
      </c>
      <c r="CD16" s="6">
        <f t="shared" si="2"/>
        <v>3681.5155196510214</v>
      </c>
      <c r="CE16" s="6">
        <f t="shared" si="2"/>
        <v>710.22818928293464</v>
      </c>
      <c r="CF16" s="6">
        <f t="shared" si="2"/>
        <v>707.55646488276489</v>
      </c>
      <c r="CG16" s="6">
        <f t="shared" si="2"/>
        <v>3215.2918151892882</v>
      </c>
      <c r="CH16" s="6">
        <f t="shared" si="2"/>
        <v>3644.8654433561715</v>
      </c>
      <c r="CI16" s="6">
        <f t="shared" si="2"/>
        <v>688.29384224823389</v>
      </c>
      <c r="CJ16" s="6">
        <f t="shared" si="2"/>
        <v>685.56828126386836</v>
      </c>
      <c r="CK16" s="6">
        <f t="shared" si="2"/>
        <v>3180.759871906117</v>
      </c>
      <c r="CL16" s="6">
        <f t="shared" si="2"/>
        <v>3608.1285161322512</v>
      </c>
      <c r="CM16" s="6">
        <f t="shared" si="2"/>
        <v>666.19808575299317</v>
      </c>
      <c r="CN16" s="6">
        <f t="shared" si="2"/>
        <v>663.41760335030904</v>
      </c>
      <c r="CO16" s="6">
        <f t="shared" si="2"/>
        <v>3146.1264816515677</v>
      </c>
      <c r="CP16" s="6">
        <f t="shared" si="2"/>
        <v>3571.2997457678875</v>
      </c>
      <c r="CQ16" s="6">
        <f t="shared" si="2"/>
        <v>643.93627140228091</v>
      </c>
      <c r="CR16" s="6">
        <f t="shared" si="2"/>
        <v>641.0997608872035</v>
      </c>
      <c r="CS16" s="6">
        <f t="shared" si="2"/>
        <v>3111.3866430593098</v>
      </c>
      <c r="CT16" s="6">
        <f t="shared" si="2"/>
        <v>3534.3740555861114</v>
      </c>
      <c r="CU16" s="6">
        <f t="shared" si="2"/>
        <v>621.50366407852198</v>
      </c>
      <c r="CV16" s="6">
        <f t="shared" si="2"/>
        <v>618.60999645653737</v>
      </c>
      <c r="CW16" s="6">
        <f t="shared" si="2"/>
        <v>3076.5352686952083</v>
      </c>
      <c r="CX16" s="6">
        <f t="shared" si="2"/>
        <v>3497.3462826620735</v>
      </c>
      <c r="CY16" s="6">
        <f t="shared" si="2"/>
        <v>598.89544015944239</v>
      </c>
      <c r="CZ16" s="6">
        <f t="shared" si="2"/>
        <v>595.94346368623292</v>
      </c>
      <c r="DA16" s="6">
        <f t="shared" si="2"/>
        <v>3041.5671832498269</v>
      </c>
      <c r="DB16" s="6">
        <f t="shared" ref="DB16:EA16" si="3" xml:space="preserve"> $F11 * DB13 + -1 * $F10 * DB12 + DB14 + DB15</f>
        <v>3460.2111760052694</v>
      </c>
      <c r="DC16" s="6">
        <f t="shared" si="3"/>
        <v>576.10668570027906</v>
      </c>
      <c r="DD16" s="6">
        <f t="shared" si="3"/>
        <v>573.09522542330069</v>
      </c>
      <c r="DE16" s="6">
        <f t="shared" si="3"/>
        <v>3006.477121694857</v>
      </c>
      <c r="DF16" s="6">
        <f t="shared" si="3"/>
        <v>3422.9633947055136</v>
      </c>
      <c r="DG16" s="6">
        <f t="shared" si="3"/>
        <v>553.13239457952204</v>
      </c>
      <c r="DH16" s="6">
        <f t="shared" si="3"/>
        <v>100000</v>
      </c>
      <c r="DI16" s="6">
        <f t="shared" si="3"/>
        <v>550.06025187035084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222667.04122720836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-100000</v>
      </c>
      <c r="M18" s="53">
        <f t="shared" si="4"/>
        <v>1519.3516483516487</v>
      </c>
      <c r="N18" s="53">
        <f t="shared" si="4"/>
        <v>5023.8865989309606</v>
      </c>
      <c r="O18" s="53">
        <f t="shared" si="4"/>
        <v>2639.7867058423899</v>
      </c>
      <c r="P18" s="53">
        <f t="shared" si="4"/>
        <v>1060.6310622656251</v>
      </c>
      <c r="Q18" s="53">
        <f t="shared" si="4"/>
        <v>3791.2770487336711</v>
      </c>
      <c r="R18" s="53">
        <f t="shared" si="4"/>
        <v>4259.8770906937561</v>
      </c>
      <c r="S18" s="53">
        <f t="shared" si="4"/>
        <v>1042.7088144556815</v>
      </c>
      <c r="T18" s="53">
        <f t="shared" si="4"/>
        <v>1040.7671968364189</v>
      </c>
      <c r="U18" s="53">
        <f t="shared" si="4"/>
        <v>3757.7798200412162</v>
      </c>
      <c r="V18" s="53">
        <f t="shared" si="4"/>
        <v>4224.000218361738</v>
      </c>
      <c r="W18" s="53">
        <f t="shared" si="4"/>
        <v>1022.7892127952941</v>
      </c>
      <c r="X18" s="53">
        <f t="shared" si="4"/>
        <v>1020.8084706089812</v>
      </c>
      <c r="Y18" s="53">
        <f t="shared" si="4"/>
        <v>3724.2545897984583</v>
      </c>
      <c r="Z18" s="53">
        <f t="shared" si="4"/>
        <v>4188.1062102303531</v>
      </c>
      <c r="AA18" s="53">
        <f t="shared" si="4"/>
        <v>1002.7721077907047</v>
      </c>
      <c r="AB18" s="53">
        <f t="shared" si="4"/>
        <v>1000.7514526577284</v>
      </c>
      <c r="AC18" s="53">
        <f t="shared" si="4"/>
        <v>3690.6975749323938</v>
      </c>
      <c r="AD18" s="53">
        <f t="shared" si="4"/>
        <v>4152.191209556212</v>
      </c>
      <c r="AE18" s="53">
        <f t="shared" si="4"/>
        <v>982.65402282707737</v>
      </c>
      <c r="AF18" s="53">
        <f t="shared" si="4"/>
        <v>980.59265048158113</v>
      </c>
      <c r="AG18" s="53">
        <f t="shared" si="4"/>
        <v>3657.1049321532691</v>
      </c>
      <c r="AH18" s="53">
        <f t="shared" si="4"/>
        <v>4116.2512993505097</v>
      </c>
      <c r="AI18" s="53">
        <f t="shared" si="4"/>
        <v>962.43141875580363</v>
      </c>
      <c r="AJ18" s="53">
        <f t="shared" si="4"/>
        <v>960.32850872557128</v>
      </c>
      <c r="AK18" s="53">
        <f t="shared" ref="AK18:BP18" si="5" xml:space="preserve"> AK$16</f>
        <v>3623.4727566615193</v>
      </c>
      <c r="AL18" s="53">
        <f t="shared" si="5"/>
        <v>4080.2825010781335</v>
      </c>
      <c r="AM18" s="53">
        <f t="shared" si="5"/>
        <v>942.10069259699731</v>
      </c>
      <c r="AN18" s="53">
        <f t="shared" si="5"/>
        <v>939.95540787688628</v>
      </c>
      <c r="AO18" s="53">
        <f t="shared" si="5"/>
        <v>3589.7970808290256</v>
      </c>
      <c r="AP18" s="53">
        <f t="shared" si="5"/>
        <v>4044.2807733309892</v>
      </c>
      <c r="AQ18" s="53">
        <f t="shared" si="5"/>
        <v>921.65817621602537</v>
      </c>
      <c r="AR18" s="53">
        <f t="shared" si="5"/>
        <v>919.46966293482092</v>
      </c>
      <c r="AS18" s="53">
        <f t="shared" si="5"/>
        <v>3556.0738728542283</v>
      </c>
      <c r="AT18" s="53">
        <f t="shared" si="5"/>
        <v>4008.2420104750345</v>
      </c>
      <c r="AU18" s="53">
        <f t="shared" si="5"/>
        <v>901.10013497355976</v>
      </c>
      <c r="AV18" s="53">
        <f t="shared" si="5"/>
        <v>898.86752205411403</v>
      </c>
      <c r="AW18" s="53">
        <f t="shared" si="5"/>
        <v>3522.2990353904879</v>
      </c>
      <c r="AX18" s="53">
        <f t="shared" si="5"/>
        <v>3972.1620412704606</v>
      </c>
      <c r="AY18" s="53">
        <f t="shared" si="5"/>
        <v>880.42276634860264</v>
      </c>
      <c r="AZ18" s="53">
        <f t="shared" si="5"/>
        <v>878.14516516112872</v>
      </c>
      <c r="BA18" s="53">
        <f t="shared" si="5"/>
        <v>3488.4684041472365</v>
      </c>
      <c r="BB18" s="53">
        <f t="shared" si="5"/>
        <v>3936.0366274645103</v>
      </c>
      <c r="BC18" s="53">
        <f t="shared" si="5"/>
        <v>859.62219853396186</v>
      </c>
      <c r="BD18" s="53">
        <f t="shared" si="5"/>
        <v>857.29870254233629</v>
      </c>
      <c r="BE18" s="53">
        <f t="shared" si="5"/>
        <v>3454.5777464633084</v>
      </c>
      <c r="BF18" s="53">
        <f t="shared" si="5"/>
        <v>3899.8614623563581</v>
      </c>
      <c r="BG18" s="53">
        <f t="shared" si="5"/>
        <v>838.69448900359203</v>
      </c>
      <c r="BH18" s="53">
        <f t="shared" si="5"/>
        <v>836.32417340453526</v>
      </c>
      <c r="BI18" s="53">
        <f t="shared" si="5"/>
        <v>3420.6227598519172</v>
      </c>
      <c r="BJ18" s="53">
        <f t="shared" si="5"/>
        <v>3863.6321693334994</v>
      </c>
      <c r="BK18" s="53">
        <f t="shared" si="5"/>
        <v>817.63562305126288</v>
      </c>
      <c r="BL18" s="53">
        <f t="shared" si="5"/>
        <v>815.21754440624545</v>
      </c>
      <c r="BM18" s="53">
        <f t="shared" si="5"/>
        <v>3386.5990705166932</v>
      </c>
      <c r="BN18" s="53">
        <f t="shared" si="5"/>
        <v>3827.3443003790517</v>
      </c>
      <c r="BO18" s="53">
        <f t="shared" si="5"/>
        <v>796.44151229994668</v>
      </c>
      <c r="BP18" s="53">
        <f t="shared" si="5"/>
        <v>793.97470815968154</v>
      </c>
      <c r="BQ18" s="53">
        <f t="shared" ref="BQ18:CV18" si="6" xml:space="preserve"> BQ$16</f>
        <v>3352.5022318382098</v>
      </c>
      <c r="BR18" s="53">
        <f t="shared" si="6"/>
        <v>3790.9933345494137</v>
      </c>
      <c r="BS18" s="53">
        <f t="shared" si="6"/>
        <v>775.10799318136537</v>
      </c>
      <c r="BT18" s="53">
        <f t="shared" si="6"/>
        <v>772.59148170272965</v>
      </c>
      <c r="BU18" s="53">
        <f t="shared" si="6"/>
        <v>3318.3277228303778</v>
      </c>
      <c r="BV18" s="53">
        <f t="shared" si="6"/>
        <v>3754.5746764216574</v>
      </c>
      <c r="BW18" s="53">
        <f t="shared" si="6"/>
        <v>753.63082538506251</v>
      </c>
      <c r="BX18" s="53">
        <f t="shared" si="6"/>
        <v>751.06360494030423</v>
      </c>
      <c r="BY18" s="53">
        <f t="shared" si="6"/>
        <v>3284.0709465661339</v>
      </c>
      <c r="BZ18" s="53">
        <f t="shared" si="6"/>
        <v>3718.0836545100374</v>
      </c>
      <c r="CA18" s="53">
        <f t="shared" si="6"/>
        <v>732.00569027641495</v>
      </c>
      <c r="CB18" s="53">
        <f t="shared" si="6"/>
        <v>729.38673905447968</v>
      </c>
      <c r="CC18" s="53">
        <f t="shared" si="6"/>
        <v>3249.7272285717709</v>
      </c>
      <c r="CD18" s="53">
        <f t="shared" si="6"/>
        <v>3681.5155196510214</v>
      </c>
      <c r="CE18" s="53">
        <f t="shared" si="6"/>
        <v>710.22818928293464</v>
      </c>
      <c r="CF18" s="53">
        <f t="shared" si="6"/>
        <v>707.55646488276489</v>
      </c>
      <c r="CG18" s="53">
        <f t="shared" si="6"/>
        <v>3215.2918151892882</v>
      </c>
      <c r="CH18" s="53">
        <f t="shared" si="6"/>
        <v>3644.8654433561715</v>
      </c>
      <c r="CI18" s="53">
        <f t="shared" si="6"/>
        <v>688.29384224823389</v>
      </c>
      <c r="CJ18" s="53">
        <f t="shared" si="6"/>
        <v>685.56828126386836</v>
      </c>
      <c r="CK18" s="53">
        <f t="shared" si="6"/>
        <v>3180.759871906117</v>
      </c>
      <c r="CL18" s="53">
        <f t="shared" si="6"/>
        <v>3608.1285161322512</v>
      </c>
      <c r="CM18" s="53">
        <f t="shared" si="6"/>
        <v>666.19808575299317</v>
      </c>
      <c r="CN18" s="53">
        <f t="shared" si="6"/>
        <v>663.41760335030904</v>
      </c>
      <c r="CO18" s="53">
        <f t="shared" si="6"/>
        <v>3146.1264816515677</v>
      </c>
      <c r="CP18" s="53">
        <f t="shared" si="6"/>
        <v>3571.2997457678875</v>
      </c>
      <c r="CQ18" s="53">
        <f t="shared" si="6"/>
        <v>643.93627140228091</v>
      </c>
      <c r="CR18" s="53">
        <f t="shared" si="6"/>
        <v>641.0997608872035</v>
      </c>
      <c r="CS18" s="53">
        <f t="shared" si="6"/>
        <v>3111.3866430593098</v>
      </c>
      <c r="CT18" s="53">
        <f t="shared" si="6"/>
        <v>3534.3740555861114</v>
      </c>
      <c r="CU18" s="53">
        <f t="shared" si="6"/>
        <v>621.50366407852198</v>
      </c>
      <c r="CV18" s="53">
        <f t="shared" si="6"/>
        <v>618.60999645653737</v>
      </c>
      <c r="CW18" s="53">
        <f t="shared" ref="CW18:EA18" si="7" xml:space="preserve"> CW$16</f>
        <v>3076.5352686952083</v>
      </c>
      <c r="CX18" s="53">
        <f t="shared" si="7"/>
        <v>3497.3462826620735</v>
      </c>
      <c r="CY18" s="53">
        <f t="shared" si="7"/>
        <v>598.89544015944239</v>
      </c>
      <c r="CZ18" s="53">
        <f t="shared" si="7"/>
        <v>595.94346368623292</v>
      </c>
      <c r="DA18" s="53">
        <f t="shared" si="7"/>
        <v>3041.5671832498269</v>
      </c>
      <c r="DB18" s="53">
        <f t="shared" si="7"/>
        <v>3460.2111760052694</v>
      </c>
      <c r="DC18" s="53">
        <f t="shared" si="7"/>
        <v>576.10668570027906</v>
      </c>
      <c r="DD18" s="53">
        <f t="shared" si="7"/>
        <v>573.09522542330069</v>
      </c>
      <c r="DE18" s="53">
        <f t="shared" si="7"/>
        <v>3006.477121694857</v>
      </c>
      <c r="DF18" s="53">
        <f t="shared" si="7"/>
        <v>3422.9633947055136</v>
      </c>
      <c r="DG18" s="53">
        <f t="shared" si="7"/>
        <v>553.13239457952204</v>
      </c>
      <c r="DH18" s="53">
        <f t="shared" si="7"/>
        <v>100000</v>
      </c>
      <c r="DI18" s="53">
        <f t="shared" si="7"/>
        <v>550.06025187035084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5:131" x14ac:dyDescent="0.35">
      <c r="E20" s="159" t="s">
        <v>237</v>
      </c>
      <c r="F20" s="570">
        <f xml:space="preserve"> XIRR(J18:EA18, J19:EA19)</f>
        <v>9.8730558156967185E-2</v>
      </c>
      <c r="G20" s="159" t="s">
        <v>165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tabSelected="1" defaultGridColor="0" colorId="22" zoomScale="120" zoomScaleNormal="120" workbookViewId="0">
      <pane xSplit="9" ySplit="5" topLeftCell="J24" activePane="bottomRight" state="frozen"/>
      <selection activeCell="E45" sqref="E45"/>
      <selection pane="topRight" activeCell="E45" sqref="E45"/>
      <selection pane="bottomLeft" activeCell="E45" sqref="E45"/>
      <selection pane="bottomRight" activeCell="E47" sqref="E47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128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129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130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222667.04122730848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3824.75</v>
      </c>
      <c r="N19" s="179">
        <f t="shared" si="8"/>
        <v>4295.7406250000004</v>
      </c>
      <c r="O19" s="179">
        <f t="shared" si="8"/>
        <v>1062.5343281249989</v>
      </c>
      <c r="P19" s="179">
        <f t="shared" si="8"/>
        <v>1060.6310622656251</v>
      </c>
      <c r="Q19" s="179">
        <f t="shared" si="8"/>
        <v>3791.2770487336711</v>
      </c>
      <c r="R19" s="179">
        <f t="shared" si="8"/>
        <v>4259.8770906937561</v>
      </c>
      <c r="S19" s="179">
        <f t="shared" si="8"/>
        <v>1042.7088144556815</v>
      </c>
      <c r="T19" s="179">
        <f t="shared" si="8"/>
        <v>1040.7671968364189</v>
      </c>
      <c r="U19" s="179">
        <f t="shared" si="8"/>
        <v>3757.7798200412162</v>
      </c>
      <c r="V19" s="179">
        <f t="shared" si="8"/>
        <v>4224.000218361738</v>
      </c>
      <c r="W19" s="179">
        <f t="shared" si="8"/>
        <v>1022.7892127952941</v>
      </c>
      <c r="X19" s="179">
        <f t="shared" si="8"/>
        <v>1020.8084706089812</v>
      </c>
      <c r="Y19" s="179">
        <f t="shared" si="8"/>
        <v>3724.2545897984583</v>
      </c>
      <c r="Z19" s="179">
        <f t="shared" si="8"/>
        <v>4188.1062102303531</v>
      </c>
      <c r="AA19" s="179">
        <f t="shared" si="8"/>
        <v>1002.7721077907047</v>
      </c>
      <c r="AB19" s="179">
        <f t="shared" si="8"/>
        <v>1000.7514526577284</v>
      </c>
      <c r="AC19" s="179">
        <f t="shared" si="8"/>
        <v>3690.6975749323938</v>
      </c>
      <c r="AD19" s="179">
        <f t="shared" si="8"/>
        <v>4152.191209556212</v>
      </c>
      <c r="AE19" s="179">
        <f t="shared" si="8"/>
        <v>982.65402282707737</v>
      </c>
      <c r="AF19" s="179">
        <f t="shared" si="8"/>
        <v>980.59265048158113</v>
      </c>
      <c r="AG19" s="179">
        <f t="shared" si="8"/>
        <v>3657.1049321532691</v>
      </c>
      <c r="AH19" s="179">
        <f t="shared" si="8"/>
        <v>4116.2512993505097</v>
      </c>
      <c r="AI19" s="179">
        <f t="shared" si="8"/>
        <v>962.43141875580363</v>
      </c>
      <c r="AJ19" s="179">
        <f t="shared" si="8"/>
        <v>960.32850872557128</v>
      </c>
      <c r="AK19" s="179">
        <f t="shared" si="8"/>
        <v>3623.4727566615193</v>
      </c>
      <c r="AL19" s="179">
        <f t="shared" si="8"/>
        <v>4080.2825010781335</v>
      </c>
      <c r="AM19" s="179">
        <f t="shared" si="8"/>
        <v>942.10069259699731</v>
      </c>
      <c r="AN19" s="179">
        <f t="shared" si="8"/>
        <v>939.95540787688628</v>
      </c>
      <c r="AO19" s="179">
        <f t="shared" si="8"/>
        <v>3589.7970808290256</v>
      </c>
      <c r="AP19" s="179">
        <f t="shared" ref="AP19:BU19" si="9" xml:space="preserve"> AP14 + SUM(AP16:AP18)</f>
        <v>4044.2807733309892</v>
      </c>
      <c r="AQ19" s="179">
        <f t="shared" si="9"/>
        <v>921.65817621602537</v>
      </c>
      <c r="AR19" s="179">
        <f t="shared" si="9"/>
        <v>919.46966293482092</v>
      </c>
      <c r="AS19" s="179">
        <f t="shared" si="9"/>
        <v>3556.0738728542283</v>
      </c>
      <c r="AT19" s="179">
        <f t="shared" si="9"/>
        <v>4008.2420104750345</v>
      </c>
      <c r="AU19" s="179">
        <f t="shared" si="9"/>
        <v>901.10013497355976</v>
      </c>
      <c r="AV19" s="179">
        <f t="shared" si="9"/>
        <v>898.86752205411403</v>
      </c>
      <c r="AW19" s="179">
        <f t="shared" si="9"/>
        <v>3522.2990353904879</v>
      </c>
      <c r="AX19" s="179">
        <f t="shared" si="9"/>
        <v>3972.1620412704606</v>
      </c>
      <c r="AY19" s="179">
        <f t="shared" si="9"/>
        <v>880.42276634860264</v>
      </c>
      <c r="AZ19" s="179">
        <f t="shared" si="9"/>
        <v>878.14516516112872</v>
      </c>
      <c r="BA19" s="179">
        <f t="shared" si="9"/>
        <v>3488.4684041472365</v>
      </c>
      <c r="BB19" s="179">
        <f t="shared" si="9"/>
        <v>3936.0366274645103</v>
      </c>
      <c r="BC19" s="179">
        <f t="shared" si="9"/>
        <v>859.62219853396186</v>
      </c>
      <c r="BD19" s="179">
        <f t="shared" si="9"/>
        <v>857.29870254233629</v>
      </c>
      <c r="BE19" s="179">
        <f t="shared" si="9"/>
        <v>3454.5777464633084</v>
      </c>
      <c r="BF19" s="179">
        <f t="shared" si="9"/>
        <v>3899.8614623563581</v>
      </c>
      <c r="BG19" s="179">
        <f t="shared" si="9"/>
        <v>838.69448900359203</v>
      </c>
      <c r="BH19" s="179">
        <f t="shared" si="9"/>
        <v>836.32417340453526</v>
      </c>
      <c r="BI19" s="179">
        <f t="shared" si="9"/>
        <v>3420.6227598519172</v>
      </c>
      <c r="BJ19" s="179">
        <f t="shared" si="9"/>
        <v>3863.6321693334994</v>
      </c>
      <c r="BK19" s="179">
        <f t="shared" si="9"/>
        <v>817.63562305126288</v>
      </c>
      <c r="BL19" s="179">
        <f t="shared" si="9"/>
        <v>815.21754440624545</v>
      </c>
      <c r="BM19" s="179">
        <f t="shared" si="9"/>
        <v>3386.5990705166932</v>
      </c>
      <c r="BN19" s="179">
        <f t="shared" si="9"/>
        <v>3827.3443003790517</v>
      </c>
      <c r="BO19" s="179">
        <f t="shared" si="9"/>
        <v>796.44151229994668</v>
      </c>
      <c r="BP19" s="179">
        <f t="shared" si="9"/>
        <v>793.97470815968154</v>
      </c>
      <c r="BQ19" s="179">
        <f t="shared" si="9"/>
        <v>3352.5022318382098</v>
      </c>
      <c r="BR19" s="179">
        <f t="shared" si="9"/>
        <v>3790.9933345494137</v>
      </c>
      <c r="BS19" s="179">
        <f t="shared" si="9"/>
        <v>775.10799318136537</v>
      </c>
      <c r="BT19" s="179">
        <f t="shared" si="9"/>
        <v>772.59148170272965</v>
      </c>
      <c r="BU19" s="179">
        <f t="shared" si="9"/>
        <v>3318.3277228303778</v>
      </c>
      <c r="BV19" s="179">
        <f t="shared" ref="BV19:DA19" si="10" xml:space="preserve"> BV14 + SUM(BV16:BV18)</f>
        <v>3754.5746764216574</v>
      </c>
      <c r="BW19" s="179">
        <f t="shared" si="10"/>
        <v>753.63082538506251</v>
      </c>
      <c r="BX19" s="179">
        <f t="shared" si="10"/>
        <v>751.06360494030423</v>
      </c>
      <c r="BY19" s="179">
        <f t="shared" si="10"/>
        <v>3284.0709465661339</v>
      </c>
      <c r="BZ19" s="179">
        <f t="shared" si="10"/>
        <v>3718.0836545100374</v>
      </c>
      <c r="CA19" s="179">
        <f t="shared" si="10"/>
        <v>732.00569027641495</v>
      </c>
      <c r="CB19" s="179">
        <f t="shared" si="10"/>
        <v>729.38673905447968</v>
      </c>
      <c r="CC19" s="179">
        <f t="shared" si="10"/>
        <v>3249.7272285717709</v>
      </c>
      <c r="CD19" s="179">
        <f t="shared" si="10"/>
        <v>3681.5155196510214</v>
      </c>
      <c r="CE19" s="179">
        <f t="shared" si="10"/>
        <v>710.22818928293464</v>
      </c>
      <c r="CF19" s="179">
        <f t="shared" si="10"/>
        <v>707.55646488276489</v>
      </c>
      <c r="CG19" s="179">
        <f t="shared" si="10"/>
        <v>3215.2918151892882</v>
      </c>
      <c r="CH19" s="179">
        <f t="shared" si="10"/>
        <v>3644.8654433561715</v>
      </c>
      <c r="CI19" s="179">
        <f t="shared" si="10"/>
        <v>688.29384224823389</v>
      </c>
      <c r="CJ19" s="179">
        <f t="shared" si="10"/>
        <v>685.56828126386836</v>
      </c>
      <c r="CK19" s="179">
        <f t="shared" si="10"/>
        <v>3180.759871906117</v>
      </c>
      <c r="CL19" s="179">
        <f t="shared" si="10"/>
        <v>3608.1285161322512</v>
      </c>
      <c r="CM19" s="179">
        <f t="shared" si="10"/>
        <v>666.19808575299317</v>
      </c>
      <c r="CN19" s="179">
        <f t="shared" si="10"/>
        <v>663.41760335030904</v>
      </c>
      <c r="CO19" s="179">
        <f t="shared" si="10"/>
        <v>3146.1264816515677</v>
      </c>
      <c r="CP19" s="179">
        <f t="shared" si="10"/>
        <v>3571.2997457678875</v>
      </c>
      <c r="CQ19" s="179">
        <f t="shared" si="10"/>
        <v>643.93627140228091</v>
      </c>
      <c r="CR19" s="179">
        <f t="shared" si="10"/>
        <v>641.0997608872035</v>
      </c>
      <c r="CS19" s="179">
        <f t="shared" si="10"/>
        <v>3111.3866430593098</v>
      </c>
      <c r="CT19" s="179">
        <f t="shared" si="10"/>
        <v>3534.3740555861114</v>
      </c>
      <c r="CU19" s="179">
        <f t="shared" si="10"/>
        <v>621.50366407852198</v>
      </c>
      <c r="CV19" s="179">
        <f t="shared" si="10"/>
        <v>618.60999645653737</v>
      </c>
      <c r="CW19" s="179">
        <f t="shared" si="10"/>
        <v>3076.5352686952083</v>
      </c>
      <c r="CX19" s="179">
        <f t="shared" si="10"/>
        <v>3497.3462826620735</v>
      </c>
      <c r="CY19" s="179">
        <f t="shared" si="10"/>
        <v>598.89544015944239</v>
      </c>
      <c r="CZ19" s="179">
        <f t="shared" si="10"/>
        <v>595.94346368623292</v>
      </c>
      <c r="DA19" s="179">
        <f t="shared" si="10"/>
        <v>3041.5671832498269</v>
      </c>
      <c r="DB19" s="179">
        <f t="shared" ref="DB19:EA19" si="11" xml:space="preserve"> DB14 + SUM(DB16:DB18)</f>
        <v>3460.2111760052694</v>
      </c>
      <c r="DC19" s="179">
        <f t="shared" si="11"/>
        <v>576.10668570027906</v>
      </c>
      <c r="DD19" s="179">
        <f t="shared" si="11"/>
        <v>573.09522542330069</v>
      </c>
      <c r="DE19" s="179">
        <f t="shared" si="11"/>
        <v>3006.477121694857</v>
      </c>
      <c r="DF19" s="179">
        <f t="shared" si="11"/>
        <v>3422.9633947055136</v>
      </c>
      <c r="DG19" s="179">
        <f t="shared" si="11"/>
        <v>553.13239457952204</v>
      </c>
      <c r="DH19" s="179">
        <f t="shared" si="11"/>
        <v>550.06025187035084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131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222667.04122730848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3824.75</v>
      </c>
      <c r="N22" s="179">
        <f t="shared" si="12"/>
        <v>4295.7406250000004</v>
      </c>
      <c r="O22" s="179">
        <f t="shared" si="12"/>
        <v>1062.5343281249989</v>
      </c>
      <c r="P22" s="179">
        <f t="shared" si="12"/>
        <v>1060.6310622656251</v>
      </c>
      <c r="Q22" s="179">
        <f t="shared" si="12"/>
        <v>3791.2770487336711</v>
      </c>
      <c r="R22" s="179">
        <f t="shared" si="12"/>
        <v>4259.8770906937561</v>
      </c>
      <c r="S22" s="179">
        <f t="shared" si="12"/>
        <v>1042.7088144556815</v>
      </c>
      <c r="T22" s="179">
        <f t="shared" si="12"/>
        <v>1040.7671968364189</v>
      </c>
      <c r="U22" s="179">
        <f t="shared" si="12"/>
        <v>3757.7798200412162</v>
      </c>
      <c r="V22" s="179">
        <f t="shared" si="12"/>
        <v>4224.000218361738</v>
      </c>
      <c r="W22" s="179">
        <f t="shared" si="12"/>
        <v>1022.7892127952941</v>
      </c>
      <c r="X22" s="179">
        <f t="shared" si="12"/>
        <v>1020.8084706089812</v>
      </c>
      <c r="Y22" s="179">
        <f t="shared" si="12"/>
        <v>3724.2545897984583</v>
      </c>
      <c r="Z22" s="179">
        <f t="shared" si="12"/>
        <v>4188.1062102303531</v>
      </c>
      <c r="AA22" s="179">
        <f t="shared" si="12"/>
        <v>1002.7721077907047</v>
      </c>
      <c r="AB22" s="179">
        <f t="shared" si="12"/>
        <v>1000.7514526577284</v>
      </c>
      <c r="AC22" s="179">
        <f t="shared" si="12"/>
        <v>3690.6975749323938</v>
      </c>
      <c r="AD22" s="179">
        <f t="shared" si="12"/>
        <v>4152.191209556212</v>
      </c>
      <c r="AE22" s="179">
        <f t="shared" si="12"/>
        <v>982.65402282707737</v>
      </c>
      <c r="AF22" s="179">
        <f t="shared" si="12"/>
        <v>980.59265048158113</v>
      </c>
      <c r="AG22" s="179">
        <f t="shared" si="12"/>
        <v>3657.1049321532691</v>
      </c>
      <c r="AH22" s="179">
        <f t="shared" si="12"/>
        <v>4116.2512993505097</v>
      </c>
      <c r="AI22" s="179">
        <f t="shared" si="12"/>
        <v>962.43141875580363</v>
      </c>
      <c r="AJ22" s="179">
        <f t="shared" si="12"/>
        <v>960.32850872557128</v>
      </c>
      <c r="AK22" s="179">
        <f t="shared" si="12"/>
        <v>3623.4727566615193</v>
      </c>
      <c r="AL22" s="179">
        <f t="shared" si="12"/>
        <v>4080.2825010781335</v>
      </c>
      <c r="AM22" s="179">
        <f t="shared" si="12"/>
        <v>942.10069259699731</v>
      </c>
      <c r="AN22" s="179">
        <f t="shared" si="12"/>
        <v>939.95540787688628</v>
      </c>
      <c r="AO22" s="179">
        <f t="shared" si="12"/>
        <v>3589.7970808290256</v>
      </c>
      <c r="AP22" s="179">
        <f t="shared" si="12"/>
        <v>4044.2807733309892</v>
      </c>
      <c r="AQ22" s="179">
        <f t="shared" si="12"/>
        <v>921.65817621602537</v>
      </c>
      <c r="AR22" s="179">
        <f t="shared" si="12"/>
        <v>919.46966293482092</v>
      </c>
      <c r="AS22" s="179">
        <f t="shared" si="12"/>
        <v>3556.0738728542283</v>
      </c>
      <c r="AT22" s="179">
        <f t="shared" si="12"/>
        <v>4008.2420104750345</v>
      </c>
      <c r="AU22" s="179">
        <f t="shared" si="12"/>
        <v>901.10013497355976</v>
      </c>
      <c r="AV22" s="179">
        <f t="shared" si="12"/>
        <v>898.86752205411403</v>
      </c>
      <c r="AW22" s="179">
        <f t="shared" si="12"/>
        <v>3522.2990353904879</v>
      </c>
      <c r="AX22" s="179">
        <f t="shared" si="12"/>
        <v>3972.1620412704606</v>
      </c>
      <c r="AY22" s="179">
        <f t="shared" si="12"/>
        <v>880.42276634860264</v>
      </c>
      <c r="AZ22" s="179">
        <f t="shared" si="12"/>
        <v>878.14516516112872</v>
      </c>
      <c r="BA22" s="179">
        <f t="shared" si="12"/>
        <v>3488.4684041472365</v>
      </c>
      <c r="BB22" s="179">
        <f t="shared" si="12"/>
        <v>3936.0366274645103</v>
      </c>
      <c r="BC22" s="179">
        <f t="shared" si="12"/>
        <v>859.62219853396186</v>
      </c>
      <c r="BD22" s="179">
        <f t="shared" si="12"/>
        <v>857.29870254233629</v>
      </c>
      <c r="BE22" s="179">
        <f t="shared" si="12"/>
        <v>3454.5777464633084</v>
      </c>
      <c r="BF22" s="179">
        <f t="shared" si="12"/>
        <v>3899.8614623563581</v>
      </c>
      <c r="BG22" s="179">
        <f t="shared" si="12"/>
        <v>838.69448900359203</v>
      </c>
      <c r="BH22" s="179">
        <f t="shared" si="12"/>
        <v>836.32417340453526</v>
      </c>
      <c r="BI22" s="179">
        <f t="shared" si="12"/>
        <v>3420.6227598519172</v>
      </c>
      <c r="BJ22" s="179">
        <f t="shared" si="12"/>
        <v>3863.6321693334994</v>
      </c>
      <c r="BK22" s="179">
        <f t="shared" si="12"/>
        <v>817.63562305126288</v>
      </c>
      <c r="BL22" s="179">
        <f t="shared" si="12"/>
        <v>815.21754440624545</v>
      </c>
      <c r="BM22" s="179">
        <f t="shared" si="12"/>
        <v>3386.5990705166932</v>
      </c>
      <c r="BN22" s="179">
        <f t="shared" si="12"/>
        <v>3827.3443003790517</v>
      </c>
      <c r="BO22" s="179">
        <f t="shared" si="12"/>
        <v>796.44151229994668</v>
      </c>
      <c r="BP22" s="179">
        <f t="shared" si="12"/>
        <v>793.97470815968154</v>
      </c>
      <c r="BQ22" s="179">
        <f t="shared" si="12"/>
        <v>3352.5022318382098</v>
      </c>
      <c r="BR22" s="179">
        <f t="shared" si="12"/>
        <v>3790.9933345494137</v>
      </c>
      <c r="BS22" s="179">
        <f t="shared" si="12"/>
        <v>775.10799318136537</v>
      </c>
      <c r="BT22" s="179">
        <f t="shared" si="12"/>
        <v>772.59148170272965</v>
      </c>
      <c r="BU22" s="179">
        <f t="shared" si="12"/>
        <v>3318.3277228303778</v>
      </c>
      <c r="BV22" s="179">
        <f t="shared" si="12"/>
        <v>3754.5746764216574</v>
      </c>
      <c r="BW22" s="179">
        <f t="shared" ref="BW22:EA22" si="13" xml:space="preserve"> BW19 + BW21</f>
        <v>753.63082538506251</v>
      </c>
      <c r="BX22" s="179">
        <f t="shared" si="13"/>
        <v>751.06360494030423</v>
      </c>
      <c r="BY22" s="179">
        <f t="shared" si="13"/>
        <v>3284.0709465661339</v>
      </c>
      <c r="BZ22" s="179">
        <f t="shared" si="13"/>
        <v>3718.0836545100374</v>
      </c>
      <c r="CA22" s="179">
        <f t="shared" si="13"/>
        <v>732.00569027641495</v>
      </c>
      <c r="CB22" s="179">
        <f t="shared" si="13"/>
        <v>729.38673905447968</v>
      </c>
      <c r="CC22" s="179">
        <f t="shared" si="13"/>
        <v>3249.7272285717709</v>
      </c>
      <c r="CD22" s="179">
        <f t="shared" si="13"/>
        <v>3681.5155196510214</v>
      </c>
      <c r="CE22" s="179">
        <f t="shared" si="13"/>
        <v>710.22818928293464</v>
      </c>
      <c r="CF22" s="179">
        <f t="shared" si="13"/>
        <v>707.55646488276489</v>
      </c>
      <c r="CG22" s="179">
        <f t="shared" si="13"/>
        <v>3215.2918151892882</v>
      </c>
      <c r="CH22" s="179">
        <f t="shared" si="13"/>
        <v>3644.8654433561715</v>
      </c>
      <c r="CI22" s="179">
        <f t="shared" si="13"/>
        <v>688.29384224823389</v>
      </c>
      <c r="CJ22" s="179">
        <f t="shared" si="13"/>
        <v>685.56828126386836</v>
      </c>
      <c r="CK22" s="179">
        <f t="shared" si="13"/>
        <v>3180.759871906117</v>
      </c>
      <c r="CL22" s="179">
        <f t="shared" si="13"/>
        <v>3608.1285161322512</v>
      </c>
      <c r="CM22" s="179">
        <f t="shared" si="13"/>
        <v>666.19808575299317</v>
      </c>
      <c r="CN22" s="179">
        <f t="shared" si="13"/>
        <v>663.41760335030904</v>
      </c>
      <c r="CO22" s="179">
        <f t="shared" si="13"/>
        <v>3146.1264816515677</v>
      </c>
      <c r="CP22" s="179">
        <f t="shared" si="13"/>
        <v>3571.2997457678875</v>
      </c>
      <c r="CQ22" s="179">
        <f t="shared" si="13"/>
        <v>643.93627140228091</v>
      </c>
      <c r="CR22" s="179">
        <f t="shared" si="13"/>
        <v>641.0997608872035</v>
      </c>
      <c r="CS22" s="179">
        <f t="shared" si="13"/>
        <v>3111.3866430593098</v>
      </c>
      <c r="CT22" s="179">
        <f t="shared" si="13"/>
        <v>3534.3740555861114</v>
      </c>
      <c r="CU22" s="179">
        <f t="shared" si="13"/>
        <v>621.50366407852198</v>
      </c>
      <c r="CV22" s="179">
        <f t="shared" si="13"/>
        <v>618.60999645653737</v>
      </c>
      <c r="CW22" s="179">
        <f t="shared" si="13"/>
        <v>3076.5352686952083</v>
      </c>
      <c r="CX22" s="179">
        <f t="shared" si="13"/>
        <v>3497.3462826620735</v>
      </c>
      <c r="CY22" s="179">
        <f t="shared" si="13"/>
        <v>598.89544015944239</v>
      </c>
      <c r="CZ22" s="179">
        <f t="shared" si="13"/>
        <v>595.94346368623292</v>
      </c>
      <c r="DA22" s="179">
        <f t="shared" si="13"/>
        <v>3041.5671832498269</v>
      </c>
      <c r="DB22" s="179">
        <f t="shared" si="13"/>
        <v>3460.2111760052694</v>
      </c>
      <c r="DC22" s="179">
        <f t="shared" si="13"/>
        <v>576.10668570027906</v>
      </c>
      <c r="DD22" s="179">
        <f t="shared" si="13"/>
        <v>573.09522542330069</v>
      </c>
      <c r="DE22" s="179">
        <f t="shared" si="13"/>
        <v>3006.477121694857</v>
      </c>
      <c r="DF22" s="179">
        <f t="shared" si="13"/>
        <v>3422.9633947055136</v>
      </c>
      <c r="DG22" s="179">
        <f t="shared" si="13"/>
        <v>553.13239457952204</v>
      </c>
      <c r="DH22" s="179">
        <f t="shared" si="13"/>
        <v>550.06025187035084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Equity!E$65</f>
        <v>Dividends paid</v>
      </c>
      <c r="F24" s="450">
        <f xml:space="preserve"> Equity!F$65</f>
        <v>0</v>
      </c>
      <c r="G24" s="450" t="str">
        <f xml:space="preserve"> Equity!G$65</f>
        <v>$ 000s</v>
      </c>
      <c r="H24" s="450">
        <f xml:space="preserve"> Equity!H$65</f>
        <v>-222667.04122730848</v>
      </c>
      <c r="I24" s="450">
        <f xml:space="preserve"> Equity!I$65</f>
        <v>0</v>
      </c>
      <c r="J24" s="450">
        <f xml:space="preserve"> Equity!J$65</f>
        <v>0</v>
      </c>
      <c r="K24" s="450">
        <f xml:space="preserve"> Equity!K$65</f>
        <v>0</v>
      </c>
      <c r="L24" s="450">
        <f xml:space="preserve"> Equity!L$65</f>
        <v>0</v>
      </c>
      <c r="M24" s="450">
        <f xml:space="preserve"> Equity!M$65</f>
        <v>-1519.3516483516487</v>
      </c>
      <c r="N24" s="450">
        <f xml:space="preserve"> Equity!N$65</f>
        <v>-5023.8865989309606</v>
      </c>
      <c r="O24" s="450">
        <f xml:space="preserve"> Equity!O$65</f>
        <v>-2639.7867058423899</v>
      </c>
      <c r="P24" s="450">
        <f xml:space="preserve"> Equity!P$65</f>
        <v>-1060.6310622656251</v>
      </c>
      <c r="Q24" s="450">
        <f xml:space="preserve"> Equity!Q$65</f>
        <v>-3791.2770487336711</v>
      </c>
      <c r="R24" s="450">
        <f xml:space="preserve"> Equity!R$65</f>
        <v>-4259.8770906937561</v>
      </c>
      <c r="S24" s="450">
        <f xml:space="preserve"> Equity!S$65</f>
        <v>-1042.7088144556815</v>
      </c>
      <c r="T24" s="450">
        <f xml:space="preserve"> Equity!T$65</f>
        <v>-1040.7671968364189</v>
      </c>
      <c r="U24" s="450">
        <f xml:space="preserve"> Equity!U$65</f>
        <v>-3757.7798200412162</v>
      </c>
      <c r="V24" s="450">
        <f xml:space="preserve"> Equity!V$65</f>
        <v>-4224.000218361738</v>
      </c>
      <c r="W24" s="450">
        <f xml:space="preserve"> Equity!W$65</f>
        <v>-1022.7892127952941</v>
      </c>
      <c r="X24" s="450">
        <f xml:space="preserve"> Equity!X$65</f>
        <v>-1020.8084706089812</v>
      </c>
      <c r="Y24" s="450">
        <f xml:space="preserve"> Equity!Y$65</f>
        <v>-3724.2545897984583</v>
      </c>
      <c r="Z24" s="450">
        <f xml:space="preserve"> Equity!Z$65</f>
        <v>-4188.1062102303531</v>
      </c>
      <c r="AA24" s="450">
        <f xml:space="preserve"> Equity!AA$65</f>
        <v>-1002.7721077907047</v>
      </c>
      <c r="AB24" s="450">
        <f xml:space="preserve"> Equity!AB$65</f>
        <v>-1000.7514526577284</v>
      </c>
      <c r="AC24" s="450">
        <f xml:space="preserve"> Equity!AC$65</f>
        <v>-3690.6975749323938</v>
      </c>
      <c r="AD24" s="450">
        <f xml:space="preserve"> Equity!AD$65</f>
        <v>-4152.191209556212</v>
      </c>
      <c r="AE24" s="450">
        <f xml:space="preserve"> Equity!AE$65</f>
        <v>-982.65402282707737</v>
      </c>
      <c r="AF24" s="450">
        <f xml:space="preserve"> Equity!AF$65</f>
        <v>-980.59265048158113</v>
      </c>
      <c r="AG24" s="450">
        <f xml:space="preserve"> Equity!AG$65</f>
        <v>-3657.1049321532691</v>
      </c>
      <c r="AH24" s="450">
        <f xml:space="preserve"> Equity!AH$65</f>
        <v>-4116.2512993505097</v>
      </c>
      <c r="AI24" s="450">
        <f xml:space="preserve"> Equity!AI$65</f>
        <v>-962.43141875580363</v>
      </c>
      <c r="AJ24" s="450">
        <f xml:space="preserve"> Equity!AJ$65</f>
        <v>-960.32850872557128</v>
      </c>
      <c r="AK24" s="450">
        <f xml:space="preserve"> Equity!AK$65</f>
        <v>-3623.4727566615193</v>
      </c>
      <c r="AL24" s="450">
        <f xml:space="preserve"> Equity!AL$65</f>
        <v>-4080.2825010781335</v>
      </c>
      <c r="AM24" s="450">
        <f xml:space="preserve"> Equity!AM$65</f>
        <v>-942.10069259699731</v>
      </c>
      <c r="AN24" s="450">
        <f xml:space="preserve"> Equity!AN$65</f>
        <v>-939.95540787688628</v>
      </c>
      <c r="AO24" s="450">
        <f xml:space="preserve"> Equity!AO$65</f>
        <v>-3589.7970808290256</v>
      </c>
      <c r="AP24" s="450">
        <f xml:space="preserve"> Equity!AP$65</f>
        <v>-4044.2807733309892</v>
      </c>
      <c r="AQ24" s="450">
        <f xml:space="preserve"> Equity!AQ$65</f>
        <v>-921.65817621602537</v>
      </c>
      <c r="AR24" s="450">
        <f xml:space="preserve"> Equity!AR$65</f>
        <v>-919.46966293482092</v>
      </c>
      <c r="AS24" s="450">
        <f xml:space="preserve"> Equity!AS$65</f>
        <v>-3556.0738728542283</v>
      </c>
      <c r="AT24" s="450">
        <f xml:space="preserve"> Equity!AT$65</f>
        <v>-4008.2420104750345</v>
      </c>
      <c r="AU24" s="450">
        <f xml:space="preserve"> Equity!AU$65</f>
        <v>-901.10013497355976</v>
      </c>
      <c r="AV24" s="450">
        <f xml:space="preserve"> Equity!AV$65</f>
        <v>-898.86752205411403</v>
      </c>
      <c r="AW24" s="450">
        <f xml:space="preserve"> Equity!AW$65</f>
        <v>-3522.2990353904879</v>
      </c>
      <c r="AX24" s="450">
        <f xml:space="preserve"> Equity!AX$65</f>
        <v>-3972.1620412704606</v>
      </c>
      <c r="AY24" s="450">
        <f xml:space="preserve"> Equity!AY$65</f>
        <v>-880.42276634860264</v>
      </c>
      <c r="AZ24" s="450">
        <f xml:space="preserve"> Equity!AZ$65</f>
        <v>-878.14516516112872</v>
      </c>
      <c r="BA24" s="450">
        <f xml:space="preserve"> Equity!BA$65</f>
        <v>-3488.4684041472365</v>
      </c>
      <c r="BB24" s="450">
        <f xml:space="preserve"> Equity!BB$65</f>
        <v>-3936.0366274645103</v>
      </c>
      <c r="BC24" s="450">
        <f xml:space="preserve"> Equity!BC$65</f>
        <v>-859.62219853396186</v>
      </c>
      <c r="BD24" s="450">
        <f xml:space="preserve"> Equity!BD$65</f>
        <v>-857.29870254233629</v>
      </c>
      <c r="BE24" s="450">
        <f xml:space="preserve"> Equity!BE$65</f>
        <v>-3454.5777464633084</v>
      </c>
      <c r="BF24" s="450">
        <f xml:space="preserve"> Equity!BF$65</f>
        <v>-3899.8614623563581</v>
      </c>
      <c r="BG24" s="450">
        <f xml:space="preserve"> Equity!BG$65</f>
        <v>-838.69448900359203</v>
      </c>
      <c r="BH24" s="450">
        <f xml:space="preserve"> Equity!BH$65</f>
        <v>-836.32417340453526</v>
      </c>
      <c r="BI24" s="450">
        <f xml:space="preserve"> Equity!BI$65</f>
        <v>-3420.6227598519172</v>
      </c>
      <c r="BJ24" s="450">
        <f xml:space="preserve"> Equity!BJ$65</f>
        <v>-3863.6321693334994</v>
      </c>
      <c r="BK24" s="450">
        <f xml:space="preserve"> Equity!BK$65</f>
        <v>-817.63562305126288</v>
      </c>
      <c r="BL24" s="450">
        <f xml:space="preserve"> Equity!BL$65</f>
        <v>-815.21754440624545</v>
      </c>
      <c r="BM24" s="450">
        <f xml:space="preserve"> Equity!BM$65</f>
        <v>-3386.5990705166932</v>
      </c>
      <c r="BN24" s="450">
        <f xml:space="preserve"> Equity!BN$65</f>
        <v>-3827.3443003790517</v>
      </c>
      <c r="BO24" s="450">
        <f xml:space="preserve"> Equity!BO$65</f>
        <v>-796.44151229994668</v>
      </c>
      <c r="BP24" s="450">
        <f xml:space="preserve"> Equity!BP$65</f>
        <v>-793.97470815968154</v>
      </c>
      <c r="BQ24" s="450">
        <f xml:space="preserve"> Equity!BQ$65</f>
        <v>-3352.5022318382098</v>
      </c>
      <c r="BR24" s="450">
        <f xml:space="preserve"> Equity!BR$65</f>
        <v>-3790.9933345494137</v>
      </c>
      <c r="BS24" s="450">
        <f xml:space="preserve"> Equity!BS$65</f>
        <v>-775.10799318136537</v>
      </c>
      <c r="BT24" s="450">
        <f xml:space="preserve"> Equity!BT$65</f>
        <v>-772.59148170272965</v>
      </c>
      <c r="BU24" s="450">
        <f xml:space="preserve"> Equity!BU$65</f>
        <v>-3318.3277228303778</v>
      </c>
      <c r="BV24" s="450">
        <f xml:space="preserve"> Equity!BV$65</f>
        <v>-3754.5746764216574</v>
      </c>
      <c r="BW24" s="450">
        <f xml:space="preserve"> Equity!BW$65</f>
        <v>-753.63082538506251</v>
      </c>
      <c r="BX24" s="450">
        <f xml:space="preserve"> Equity!BX$65</f>
        <v>-751.06360494030423</v>
      </c>
      <c r="BY24" s="450">
        <f xml:space="preserve"> Equity!BY$65</f>
        <v>-3284.0709465661339</v>
      </c>
      <c r="BZ24" s="450">
        <f xml:space="preserve"> Equity!BZ$65</f>
        <v>-3718.0836545100374</v>
      </c>
      <c r="CA24" s="450">
        <f xml:space="preserve"> Equity!CA$65</f>
        <v>-732.00569027641495</v>
      </c>
      <c r="CB24" s="450">
        <f xml:space="preserve"> Equity!CB$65</f>
        <v>-729.38673905447968</v>
      </c>
      <c r="CC24" s="450">
        <f xml:space="preserve"> Equity!CC$65</f>
        <v>-3249.7272285717709</v>
      </c>
      <c r="CD24" s="450">
        <f xml:space="preserve"> Equity!CD$65</f>
        <v>-3681.5155196510214</v>
      </c>
      <c r="CE24" s="450">
        <f xml:space="preserve"> Equity!CE$65</f>
        <v>-710.22818928293464</v>
      </c>
      <c r="CF24" s="450">
        <f xml:space="preserve"> Equity!CF$65</f>
        <v>-707.55646488276489</v>
      </c>
      <c r="CG24" s="450">
        <f xml:space="preserve"> Equity!CG$65</f>
        <v>-3215.2918151892882</v>
      </c>
      <c r="CH24" s="450">
        <f xml:space="preserve"> Equity!CH$65</f>
        <v>-3644.8654433561715</v>
      </c>
      <c r="CI24" s="450">
        <f xml:space="preserve"> Equity!CI$65</f>
        <v>-688.29384224823389</v>
      </c>
      <c r="CJ24" s="450">
        <f xml:space="preserve"> Equity!CJ$65</f>
        <v>-685.56828126386836</v>
      </c>
      <c r="CK24" s="450">
        <f xml:space="preserve"> Equity!CK$65</f>
        <v>-3180.759871906117</v>
      </c>
      <c r="CL24" s="450">
        <f xml:space="preserve"> Equity!CL$65</f>
        <v>-3608.1285161322512</v>
      </c>
      <c r="CM24" s="450">
        <f xml:space="preserve"> Equity!CM$65</f>
        <v>-666.19808575299317</v>
      </c>
      <c r="CN24" s="450">
        <f xml:space="preserve"> Equity!CN$65</f>
        <v>-663.41760335030904</v>
      </c>
      <c r="CO24" s="450">
        <f xml:space="preserve"> Equity!CO$65</f>
        <v>-3146.1264816515677</v>
      </c>
      <c r="CP24" s="450">
        <f xml:space="preserve"> Equity!CP$65</f>
        <v>-3571.2997457678875</v>
      </c>
      <c r="CQ24" s="450">
        <f xml:space="preserve"> Equity!CQ$65</f>
        <v>-643.93627140228091</v>
      </c>
      <c r="CR24" s="450">
        <f xml:space="preserve"> Equity!CR$65</f>
        <v>-641.0997608872035</v>
      </c>
      <c r="CS24" s="450">
        <f xml:space="preserve"> Equity!CS$65</f>
        <v>-3111.3866430593098</v>
      </c>
      <c r="CT24" s="450">
        <f xml:space="preserve"> Equity!CT$65</f>
        <v>-3534.3740555861114</v>
      </c>
      <c r="CU24" s="450">
        <f xml:space="preserve"> Equity!CU$65</f>
        <v>-621.50366407852198</v>
      </c>
      <c r="CV24" s="450">
        <f xml:space="preserve"> Equity!CV$65</f>
        <v>-618.60999645653737</v>
      </c>
      <c r="CW24" s="450">
        <f xml:space="preserve"> Equity!CW$65</f>
        <v>-3076.5352686952083</v>
      </c>
      <c r="CX24" s="450">
        <f xml:space="preserve"> Equity!CX$65</f>
        <v>-3497.3462826620735</v>
      </c>
      <c r="CY24" s="450">
        <f xml:space="preserve"> Equity!CY$65</f>
        <v>-598.89544015944239</v>
      </c>
      <c r="CZ24" s="450">
        <f xml:space="preserve"> Equity!CZ$65</f>
        <v>-595.94346368623292</v>
      </c>
      <c r="DA24" s="450">
        <f xml:space="preserve"> Equity!DA$65</f>
        <v>-3041.5671832498269</v>
      </c>
      <c r="DB24" s="450">
        <f xml:space="preserve"> Equity!DB$65</f>
        <v>-3460.2111760052694</v>
      </c>
      <c r="DC24" s="450">
        <f xml:space="preserve"> Equity!DC$65</f>
        <v>-576.10668570027906</v>
      </c>
      <c r="DD24" s="450">
        <f xml:space="preserve"> Equity!DD$65</f>
        <v>-573.09522542330069</v>
      </c>
      <c r="DE24" s="450">
        <f xml:space="preserve"> Equity!DE$65</f>
        <v>-3006.477121694857</v>
      </c>
      <c r="DF24" s="450">
        <f xml:space="preserve"> Equity!DF$65</f>
        <v>-3422.9633947055136</v>
      </c>
      <c r="DG24" s="450">
        <f xml:space="preserve"> Equity!DG$65</f>
        <v>-553.13239457952204</v>
      </c>
      <c r="DH24" s="450">
        <f xml:space="preserve"> Equity!DH$65</f>
        <v>0</v>
      </c>
      <c r="DI24" s="450">
        <f xml:space="preserve"> Equity!DI$65</f>
        <v>-550.06025187035084</v>
      </c>
      <c r="DJ24" s="450">
        <f xml:space="preserve"> Equity!DJ$65</f>
        <v>0</v>
      </c>
      <c r="DK24" s="450">
        <f xml:space="preserve"> Equity!DK$65</f>
        <v>0</v>
      </c>
      <c r="DL24" s="450">
        <f xml:space="preserve"> Equity!DL$65</f>
        <v>0</v>
      </c>
      <c r="DM24" s="450">
        <f xml:space="preserve"> Equity!DM$65</f>
        <v>0</v>
      </c>
      <c r="DN24" s="450">
        <f xml:space="preserve"> Equity!DN$65</f>
        <v>0</v>
      </c>
      <c r="DO24" s="450">
        <f xml:space="preserve"> Equity!DO$65</f>
        <v>0</v>
      </c>
      <c r="DP24" s="450">
        <f xml:space="preserve"> Equity!DP$65</f>
        <v>0</v>
      </c>
      <c r="DQ24" s="450">
        <f xml:space="preserve"> Equity!DQ$65</f>
        <v>0</v>
      </c>
      <c r="DR24" s="450">
        <f xml:space="preserve"> Equity!DR$65</f>
        <v>0</v>
      </c>
      <c r="DS24" s="450">
        <f xml:space="preserve"> Equity!DS$65</f>
        <v>0</v>
      </c>
      <c r="DT24" s="450">
        <f xml:space="preserve"> Equity!DT$65</f>
        <v>0</v>
      </c>
      <c r="DU24" s="450">
        <f xml:space="preserve"> Equity!DU$65</f>
        <v>0</v>
      </c>
      <c r="DV24" s="450">
        <f xml:space="preserve"> Equity!DV$65</f>
        <v>0</v>
      </c>
      <c r="DW24" s="450">
        <f xml:space="preserve"> Equity!DW$65</f>
        <v>0</v>
      </c>
      <c r="DX24" s="450">
        <f xml:space="preserve"> Equity!DX$65</f>
        <v>0</v>
      </c>
      <c r="DY24" s="450">
        <f xml:space="preserve"> Equity!DY$65</f>
        <v>0</v>
      </c>
      <c r="DZ24" s="450">
        <f xml:space="preserve"> Equity!DZ$65</f>
        <v>0</v>
      </c>
      <c r="EA24" s="450">
        <f xml:space="preserve"> Equity!EA$65</f>
        <v>0</v>
      </c>
    </row>
    <row r="25" spans="1:131" outlineLevel="1" x14ac:dyDescent="0.35">
      <c r="E25" s="179" t="s">
        <v>232</v>
      </c>
      <c r="F25" s="179"/>
      <c r="G25" s="179" t="str">
        <f>SMU</f>
        <v>$ 000s</v>
      </c>
      <c r="H25" s="179">
        <f xml:space="preserve"> SUM(J25:EA25)</f>
        <v>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2305.3983516483513</v>
      </c>
      <c r="N25" s="179">
        <f t="shared" si="14"/>
        <v>-728.14597393096028</v>
      </c>
      <c r="O25" s="179">
        <f t="shared" si="14"/>
        <v>-1577.252377717391</v>
      </c>
      <c r="P25" s="179">
        <f t="shared" si="14"/>
        <v>0</v>
      </c>
      <c r="Q25" s="179">
        <f t="shared" si="14"/>
        <v>0</v>
      </c>
      <c r="R25" s="179">
        <f t="shared" si="14"/>
        <v>0</v>
      </c>
      <c r="S25" s="179">
        <f t="shared" si="14"/>
        <v>0</v>
      </c>
      <c r="T25" s="179">
        <f t="shared" si="14"/>
        <v>0</v>
      </c>
      <c r="U25" s="179">
        <f t="shared" si="14"/>
        <v>0</v>
      </c>
      <c r="V25" s="179">
        <f t="shared" si="14"/>
        <v>0</v>
      </c>
      <c r="W25" s="179">
        <f t="shared" si="14"/>
        <v>0</v>
      </c>
      <c r="X25" s="179">
        <f t="shared" si="14"/>
        <v>0</v>
      </c>
      <c r="Y25" s="179">
        <f t="shared" si="14"/>
        <v>0</v>
      </c>
      <c r="Z25" s="179">
        <f t="shared" si="14"/>
        <v>0</v>
      </c>
      <c r="AA25" s="179">
        <f t="shared" si="14"/>
        <v>0</v>
      </c>
      <c r="AB25" s="179">
        <f t="shared" si="14"/>
        <v>0</v>
      </c>
      <c r="AC25" s="179">
        <f t="shared" si="14"/>
        <v>0</v>
      </c>
      <c r="AD25" s="179">
        <f t="shared" si="14"/>
        <v>0</v>
      </c>
      <c r="AE25" s="179">
        <f t="shared" si="14"/>
        <v>0</v>
      </c>
      <c r="AF25" s="179">
        <f t="shared" si="14"/>
        <v>0</v>
      </c>
      <c r="AG25" s="179">
        <f t="shared" si="14"/>
        <v>0</v>
      </c>
      <c r="AH25" s="179">
        <f t="shared" si="14"/>
        <v>0</v>
      </c>
      <c r="AI25" s="179">
        <f t="shared" si="14"/>
        <v>0</v>
      </c>
      <c r="AJ25" s="179">
        <f t="shared" si="14"/>
        <v>0</v>
      </c>
      <c r="AK25" s="179">
        <f t="shared" si="14"/>
        <v>0</v>
      </c>
      <c r="AL25" s="179">
        <f t="shared" si="14"/>
        <v>0</v>
      </c>
      <c r="AM25" s="179">
        <f t="shared" si="14"/>
        <v>0</v>
      </c>
      <c r="AN25" s="179">
        <f t="shared" si="14"/>
        <v>0</v>
      </c>
      <c r="AO25" s="179">
        <f t="shared" si="14"/>
        <v>0</v>
      </c>
      <c r="AP25" s="179">
        <f t="shared" si="14"/>
        <v>0</v>
      </c>
      <c r="AQ25" s="179">
        <f t="shared" si="14"/>
        <v>0</v>
      </c>
      <c r="AR25" s="179">
        <f t="shared" si="14"/>
        <v>0</v>
      </c>
      <c r="AS25" s="179">
        <f t="shared" si="14"/>
        <v>0</v>
      </c>
      <c r="AT25" s="179">
        <f t="shared" si="14"/>
        <v>0</v>
      </c>
      <c r="AU25" s="179">
        <f t="shared" si="14"/>
        <v>0</v>
      </c>
      <c r="AV25" s="179">
        <f t="shared" si="14"/>
        <v>0</v>
      </c>
      <c r="AW25" s="179">
        <f t="shared" si="14"/>
        <v>0</v>
      </c>
      <c r="AX25" s="179">
        <f t="shared" si="14"/>
        <v>0</v>
      </c>
      <c r="AY25" s="179">
        <f t="shared" si="14"/>
        <v>0</v>
      </c>
      <c r="AZ25" s="179">
        <f t="shared" si="14"/>
        <v>0</v>
      </c>
      <c r="BA25" s="179">
        <f t="shared" si="14"/>
        <v>0</v>
      </c>
      <c r="BB25" s="179">
        <f t="shared" si="14"/>
        <v>0</v>
      </c>
      <c r="BC25" s="179">
        <f t="shared" si="14"/>
        <v>0</v>
      </c>
      <c r="BD25" s="179">
        <f t="shared" si="14"/>
        <v>0</v>
      </c>
      <c r="BE25" s="179">
        <f t="shared" si="14"/>
        <v>0</v>
      </c>
      <c r="BF25" s="179">
        <f t="shared" si="14"/>
        <v>0</v>
      </c>
      <c r="BG25" s="179">
        <f t="shared" si="14"/>
        <v>0</v>
      </c>
      <c r="BH25" s="179">
        <f t="shared" si="14"/>
        <v>0</v>
      </c>
      <c r="BI25" s="179">
        <f t="shared" si="14"/>
        <v>0</v>
      </c>
      <c r="BJ25" s="179">
        <f t="shared" si="14"/>
        <v>0</v>
      </c>
      <c r="BK25" s="179">
        <f t="shared" si="14"/>
        <v>0</v>
      </c>
      <c r="BL25" s="179">
        <f t="shared" si="14"/>
        <v>0</v>
      </c>
      <c r="BM25" s="179">
        <f t="shared" si="14"/>
        <v>0</v>
      </c>
      <c r="BN25" s="179">
        <f t="shared" si="14"/>
        <v>0</v>
      </c>
      <c r="BO25" s="179">
        <f t="shared" si="14"/>
        <v>0</v>
      </c>
      <c r="BP25" s="179">
        <f t="shared" si="14"/>
        <v>0</v>
      </c>
      <c r="BQ25" s="179">
        <f t="shared" si="14"/>
        <v>0</v>
      </c>
      <c r="BR25" s="179">
        <f t="shared" si="14"/>
        <v>0</v>
      </c>
      <c r="BS25" s="179">
        <f t="shared" si="14"/>
        <v>0</v>
      </c>
      <c r="BT25" s="179">
        <f t="shared" si="14"/>
        <v>0</v>
      </c>
      <c r="BU25" s="179">
        <f t="shared" si="14"/>
        <v>0</v>
      </c>
      <c r="BV25" s="179">
        <f t="shared" si="14"/>
        <v>0</v>
      </c>
      <c r="BW25" s="179">
        <f t="shared" ref="BW25:EA25" si="15" xml:space="preserve"> BW22 + BW24</f>
        <v>0</v>
      </c>
      <c r="BX25" s="179">
        <f t="shared" si="15"/>
        <v>0</v>
      </c>
      <c r="BY25" s="179">
        <f t="shared" si="15"/>
        <v>0</v>
      </c>
      <c r="BZ25" s="179">
        <f t="shared" si="15"/>
        <v>0</v>
      </c>
      <c r="CA25" s="179">
        <f t="shared" si="15"/>
        <v>0</v>
      </c>
      <c r="CB25" s="179">
        <f t="shared" si="15"/>
        <v>0</v>
      </c>
      <c r="CC25" s="179">
        <f t="shared" si="15"/>
        <v>0</v>
      </c>
      <c r="CD25" s="179">
        <f t="shared" si="15"/>
        <v>0</v>
      </c>
      <c r="CE25" s="179">
        <f t="shared" si="15"/>
        <v>0</v>
      </c>
      <c r="CF25" s="179">
        <f t="shared" si="15"/>
        <v>0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550.06025187035084</v>
      </c>
      <c r="DI25" s="179">
        <f t="shared" si="15"/>
        <v>-550.06025187035084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131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153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128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132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322667.04122730857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1519.3516483516487</v>
      </c>
      <c r="N37" s="179">
        <f t="shared" si="20"/>
        <v>5023.8865989309606</v>
      </c>
      <c r="O37" s="179">
        <f t="shared" si="20"/>
        <v>4170.5295879755431</v>
      </c>
      <c r="P37" s="179">
        <f t="shared" si="20"/>
        <v>2028.6153260439305</v>
      </c>
      <c r="Q37" s="179">
        <f t="shared" si="20"/>
        <v>3006.71803994626</v>
      </c>
      <c r="R37" s="179">
        <f t="shared" si="20"/>
        <v>4989.357079414217</v>
      </c>
      <c r="S37" s="179">
        <f t="shared" si="20"/>
        <v>4140.2320518402594</v>
      </c>
      <c r="T37" s="179">
        <f t="shared" si="20"/>
        <v>2008.9959885590401</v>
      </c>
      <c r="U37" s="179">
        <f t="shared" si="20"/>
        <v>2982.0798495086847</v>
      </c>
      <c r="V37" s="179">
        <f t="shared" si="20"/>
        <v>4954.807212342962</v>
      </c>
      <c r="W37" s="179">
        <f t="shared" si="20"/>
        <v>4109.8928399861561</v>
      </c>
      <c r="X37" s="179">
        <f t="shared" si="20"/>
        <v>2005.5450977648127</v>
      </c>
      <c r="Y37" s="179">
        <f t="shared" si="20"/>
        <v>2941.1063861909197</v>
      </c>
      <c r="Z37" s="179">
        <f t="shared" si="20"/>
        <v>4920.2332273080128</v>
      </c>
      <c r="AA37" s="179">
        <f t="shared" si="20"/>
        <v>4079.5082826027474</v>
      </c>
      <c r="AB37" s="179">
        <f t="shared" si="20"/>
        <v>1969.4708359471479</v>
      </c>
      <c r="AC37" s="179">
        <f t="shared" si="20"/>
        <v>2932.5824991845047</v>
      </c>
      <c r="AD37" s="179">
        <f t="shared" si="20"/>
        <v>4885.6312946429462</v>
      </c>
      <c r="AE37" s="179">
        <f t="shared" si="20"/>
        <v>4049.0746500107443</v>
      </c>
      <c r="AF37" s="179">
        <f t="shared" si="20"/>
        <v>1949.5581621709948</v>
      </c>
      <c r="AG37" s="179">
        <f t="shared" si="20"/>
        <v>2907.71613842746</v>
      </c>
      <c r="AH37" s="179">
        <f t="shared" si="20"/>
        <v>4850.9975241468455</v>
      </c>
      <c r="AI37" s="179">
        <f t="shared" si="20"/>
        <v>4018.5881513856307</v>
      </c>
      <c r="AJ37" s="179">
        <f t="shared" si="20"/>
        <v>1929.5407479852247</v>
      </c>
      <c r="AK37" s="179">
        <f t="shared" si="20"/>
        <v>2882.7664163421891</v>
      </c>
      <c r="AL37" s="179">
        <f t="shared" si="20"/>
        <v>4816.327963781755</v>
      </c>
      <c r="AM37" s="179">
        <f t="shared" si="20"/>
        <v>3988.0449334558452</v>
      </c>
      <c r="AN37" s="179">
        <f t="shared" si="20"/>
        <v>1925.2066305179528</v>
      </c>
      <c r="AO37" s="179">
        <f t="shared" si="20"/>
        <v>2841.9379521318856</v>
      </c>
      <c r="AP37" s="179">
        <f t="shared" ref="AP37:BU37" si="21" xml:space="preserve"> AP33 + SUM(AP35:AP36)</f>
        <v>4781.6185983442665</v>
      </c>
      <c r="AQ37" s="179">
        <f t="shared" si="21"/>
        <v>3957.4410791751011</v>
      </c>
      <c r="AR37" s="179">
        <f t="shared" si="21"/>
        <v>1889.1772904874442</v>
      </c>
      <c r="AS37" s="179">
        <f t="shared" si="21"/>
        <v>2832.6017911092231</v>
      </c>
      <c r="AT37" s="179">
        <f t="shared" si="21"/>
        <v>4746.8653481107795</v>
      </c>
      <c r="AU37" s="179">
        <f t="shared" si="21"/>
        <v>3926.7726063682762</v>
      </c>
      <c r="AV37" s="179">
        <f t="shared" si="21"/>
        <v>1868.823879593665</v>
      </c>
      <c r="AW37" s="179">
        <f t="shared" si="21"/>
        <v>2807.3791745912417</v>
      </c>
      <c r="AX37" s="179">
        <f t="shared" si="21"/>
        <v>4712.0640674558335</v>
      </c>
      <c r="AY37" s="179">
        <f t="shared" si="21"/>
        <v>3896.0354663503745</v>
      </c>
      <c r="AZ37" s="179">
        <f t="shared" si="21"/>
        <v>1848.3509904106313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133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134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129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322667.04122730857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1519.3516483516487</v>
      </c>
      <c r="N42" s="179">
        <f t="shared" si="24"/>
        <v>5023.8865989309606</v>
      </c>
      <c r="O42" s="179">
        <f t="shared" si="24"/>
        <v>4170.5295879755431</v>
      </c>
      <c r="P42" s="179">
        <f t="shared" si="24"/>
        <v>2028.6153260439305</v>
      </c>
      <c r="Q42" s="179">
        <f t="shared" si="24"/>
        <v>3006.71803994626</v>
      </c>
      <c r="R42" s="179">
        <f t="shared" si="24"/>
        <v>4989.357079414217</v>
      </c>
      <c r="S42" s="179">
        <f t="shared" si="24"/>
        <v>4140.2320518402594</v>
      </c>
      <c r="T42" s="179">
        <f t="shared" si="24"/>
        <v>2008.9959885590401</v>
      </c>
      <c r="U42" s="179">
        <f t="shared" si="24"/>
        <v>2982.0798495086847</v>
      </c>
      <c r="V42" s="179">
        <f t="shared" si="24"/>
        <v>4954.807212342962</v>
      </c>
      <c r="W42" s="179">
        <f t="shared" si="24"/>
        <v>4109.8928399861561</v>
      </c>
      <c r="X42" s="179">
        <f t="shared" si="24"/>
        <v>2005.5450977648127</v>
      </c>
      <c r="Y42" s="179">
        <f t="shared" si="24"/>
        <v>2941.1063861909197</v>
      </c>
      <c r="Z42" s="179">
        <f t="shared" si="24"/>
        <v>4920.2332273080128</v>
      </c>
      <c r="AA42" s="179">
        <f t="shared" si="24"/>
        <v>4079.5082826027474</v>
      </c>
      <c r="AB42" s="179">
        <f t="shared" si="24"/>
        <v>1969.4708359471479</v>
      </c>
      <c r="AC42" s="179">
        <f t="shared" si="24"/>
        <v>2932.5824991845047</v>
      </c>
      <c r="AD42" s="179">
        <f t="shared" si="24"/>
        <v>4885.6312946429462</v>
      </c>
      <c r="AE42" s="179">
        <f t="shared" si="24"/>
        <v>4049.0746500107443</v>
      </c>
      <c r="AF42" s="179">
        <f t="shared" si="24"/>
        <v>1949.5581621709948</v>
      </c>
      <c r="AG42" s="179">
        <f t="shared" si="24"/>
        <v>2907.71613842746</v>
      </c>
      <c r="AH42" s="179">
        <f t="shared" si="24"/>
        <v>4850.9975241468455</v>
      </c>
      <c r="AI42" s="179">
        <f t="shared" si="24"/>
        <v>4018.5881513856307</v>
      </c>
      <c r="AJ42" s="179">
        <f t="shared" si="24"/>
        <v>1929.5407479852247</v>
      </c>
      <c r="AK42" s="179">
        <f t="shared" si="24"/>
        <v>2882.7664163421891</v>
      </c>
      <c r="AL42" s="179">
        <f t="shared" si="24"/>
        <v>4816.327963781755</v>
      </c>
      <c r="AM42" s="179">
        <f t="shared" si="24"/>
        <v>3988.0449334558452</v>
      </c>
      <c r="AN42" s="179">
        <f t="shared" si="24"/>
        <v>1925.2066305179528</v>
      </c>
      <c r="AO42" s="179">
        <f t="shared" si="24"/>
        <v>2841.9379521318856</v>
      </c>
      <c r="AP42" s="179">
        <f t="shared" ref="AP42:BU42" si="25" xml:space="preserve"> AP37 + SUM(AP39:AP41)</f>
        <v>4781.6185983442665</v>
      </c>
      <c r="AQ42" s="179">
        <f t="shared" si="25"/>
        <v>3957.4410791751011</v>
      </c>
      <c r="AR42" s="179">
        <f t="shared" si="25"/>
        <v>1889.1772904874442</v>
      </c>
      <c r="AS42" s="179">
        <f t="shared" si="25"/>
        <v>2832.6017911092231</v>
      </c>
      <c r="AT42" s="179">
        <f t="shared" si="25"/>
        <v>4746.8653481107795</v>
      </c>
      <c r="AU42" s="179">
        <f t="shared" si="25"/>
        <v>3926.7726063682762</v>
      </c>
      <c r="AV42" s="179">
        <f t="shared" si="25"/>
        <v>1868.823879593665</v>
      </c>
      <c r="AW42" s="179">
        <f t="shared" si="25"/>
        <v>2807.3791745912417</v>
      </c>
      <c r="AX42" s="179">
        <f t="shared" si="25"/>
        <v>4712.0640674558335</v>
      </c>
      <c r="AY42" s="179">
        <f t="shared" si="25"/>
        <v>3896.0354663503745</v>
      </c>
      <c r="AZ42" s="179">
        <f t="shared" si="25"/>
        <v>1848.3509904106313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135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136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137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252</v>
      </c>
      <c r="F47" s="179"/>
      <c r="G47" s="179" t="str">
        <f xml:space="preserve"> SMU</f>
        <v>$ 000s</v>
      </c>
      <c r="H47" s="179">
        <f xml:space="preserve"> SUM(J47:EA47)</f>
        <v>322667.04122730857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1519.3516483516487</v>
      </c>
      <c r="N47" s="179">
        <f t="shared" si="28"/>
        <v>5023.8865989309606</v>
      </c>
      <c r="O47" s="179">
        <f t="shared" si="28"/>
        <v>4170.5295879755431</v>
      </c>
      <c r="P47" s="179">
        <f t="shared" si="28"/>
        <v>2028.6153260439305</v>
      </c>
      <c r="Q47" s="179">
        <f t="shared" si="28"/>
        <v>3006.71803994626</v>
      </c>
      <c r="R47" s="179">
        <f t="shared" si="28"/>
        <v>4989.357079414217</v>
      </c>
      <c r="S47" s="179">
        <f t="shared" si="28"/>
        <v>4140.2320518402594</v>
      </c>
      <c r="T47" s="179">
        <f t="shared" si="28"/>
        <v>2008.9959885590401</v>
      </c>
      <c r="U47" s="179">
        <f t="shared" si="28"/>
        <v>2982.0798495086847</v>
      </c>
      <c r="V47" s="179">
        <f t="shared" si="28"/>
        <v>4954.807212342962</v>
      </c>
      <c r="W47" s="179">
        <f t="shared" si="28"/>
        <v>4109.8928399861561</v>
      </c>
      <c r="X47" s="179">
        <f t="shared" si="28"/>
        <v>2005.5450977648127</v>
      </c>
      <c r="Y47" s="179">
        <f t="shared" si="28"/>
        <v>2941.1063861909197</v>
      </c>
      <c r="Z47" s="179">
        <f t="shared" si="28"/>
        <v>4920.2332273080128</v>
      </c>
      <c r="AA47" s="179">
        <f t="shared" si="28"/>
        <v>4079.5082826027474</v>
      </c>
      <c r="AB47" s="179">
        <f t="shared" si="28"/>
        <v>1969.4708359471479</v>
      </c>
      <c r="AC47" s="179">
        <f t="shared" si="28"/>
        <v>2932.5824991845047</v>
      </c>
      <c r="AD47" s="179">
        <f t="shared" si="28"/>
        <v>4885.6312946429462</v>
      </c>
      <c r="AE47" s="179">
        <f t="shared" si="28"/>
        <v>4049.0746500107443</v>
      </c>
      <c r="AF47" s="179">
        <f t="shared" si="28"/>
        <v>1949.5581621709948</v>
      </c>
      <c r="AG47" s="179">
        <f t="shared" si="28"/>
        <v>2907.71613842746</v>
      </c>
      <c r="AH47" s="179">
        <f t="shared" si="28"/>
        <v>4850.9975241468455</v>
      </c>
      <c r="AI47" s="179">
        <f t="shared" si="28"/>
        <v>4018.5881513856307</v>
      </c>
      <c r="AJ47" s="179">
        <f t="shared" si="28"/>
        <v>1929.5407479852247</v>
      </c>
      <c r="AK47" s="179">
        <f t="shared" si="28"/>
        <v>2882.7664163421891</v>
      </c>
      <c r="AL47" s="179">
        <f t="shared" si="28"/>
        <v>4816.327963781755</v>
      </c>
      <c r="AM47" s="179">
        <f t="shared" si="28"/>
        <v>3988.0449334558452</v>
      </c>
      <c r="AN47" s="179">
        <f t="shared" si="28"/>
        <v>1925.2066305179528</v>
      </c>
      <c r="AO47" s="179">
        <f t="shared" si="28"/>
        <v>2841.9379521318856</v>
      </c>
      <c r="AP47" s="179">
        <f t="shared" ref="AP47:BU47" si="29" xml:space="preserve"> AP42 + SUM(AP44:AP46)</f>
        <v>4781.6185983442665</v>
      </c>
      <c r="AQ47" s="179">
        <f t="shared" si="29"/>
        <v>3957.4410791751011</v>
      </c>
      <c r="AR47" s="179">
        <f t="shared" si="29"/>
        <v>1889.1772904874442</v>
      </c>
      <c r="AS47" s="179">
        <f t="shared" si="29"/>
        <v>2832.6017911092231</v>
      </c>
      <c r="AT47" s="179">
        <f t="shared" si="29"/>
        <v>4746.8653481107795</v>
      </c>
      <c r="AU47" s="179">
        <f t="shared" si="29"/>
        <v>3926.7726063682762</v>
      </c>
      <c r="AV47" s="179">
        <f t="shared" si="29"/>
        <v>1868.823879593665</v>
      </c>
      <c r="AW47" s="179">
        <f t="shared" si="29"/>
        <v>2807.3791745912417</v>
      </c>
      <c r="AX47" s="179">
        <f t="shared" si="29"/>
        <v>4712.0640674558335</v>
      </c>
      <c r="AY47" s="179">
        <f t="shared" si="29"/>
        <v>3896.0354663503745</v>
      </c>
      <c r="AZ47" s="179">
        <f t="shared" si="29"/>
        <v>1848.3509904106313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Equity!E$14</f>
        <v>Share capital redemption</v>
      </c>
      <c r="F49" s="450">
        <f xml:space="preserve"> Equity!F$14</f>
        <v>0</v>
      </c>
      <c r="G49" s="450" t="str">
        <f xml:space="preserve"> Equity!G$14</f>
        <v>$ 000s</v>
      </c>
      <c r="H49" s="450">
        <f xml:space="preserve"> Equity!H$14</f>
        <v>-100000</v>
      </c>
      <c r="I49" s="450">
        <f xml:space="preserve"> Equity!I$14</f>
        <v>0</v>
      </c>
      <c r="J49" s="450">
        <f xml:space="preserve"> Equity!J$14</f>
        <v>0</v>
      </c>
      <c r="K49" s="450">
        <f xml:space="preserve"> Equity!K$14</f>
        <v>0</v>
      </c>
      <c r="L49" s="450">
        <f xml:space="preserve"> Equity!L$14</f>
        <v>0</v>
      </c>
      <c r="M49" s="450">
        <f xml:space="preserve"> Equity!M$14</f>
        <v>0</v>
      </c>
      <c r="N49" s="450">
        <f xml:space="preserve"> Equity!N$14</f>
        <v>0</v>
      </c>
      <c r="O49" s="450">
        <f xml:space="preserve"> Equity!O$14</f>
        <v>0</v>
      </c>
      <c r="P49" s="450">
        <f xml:space="preserve"> Equity!P$14</f>
        <v>0</v>
      </c>
      <c r="Q49" s="450">
        <f xml:space="preserve"> Equity!Q$14</f>
        <v>0</v>
      </c>
      <c r="R49" s="450">
        <f xml:space="preserve"> Equity!R$14</f>
        <v>0</v>
      </c>
      <c r="S49" s="450">
        <f xml:space="preserve"> Equity!S$14</f>
        <v>0</v>
      </c>
      <c r="T49" s="450">
        <f xml:space="preserve"> Equity!T$14</f>
        <v>0</v>
      </c>
      <c r="U49" s="450">
        <f xml:space="preserve"> Equity!U$14</f>
        <v>0</v>
      </c>
      <c r="V49" s="450">
        <f xml:space="preserve"> Equity!V$14</f>
        <v>0</v>
      </c>
      <c r="W49" s="450">
        <f xml:space="preserve"> Equity!W$14</f>
        <v>0</v>
      </c>
      <c r="X49" s="450">
        <f xml:space="preserve"> Equity!X$14</f>
        <v>0</v>
      </c>
      <c r="Y49" s="450">
        <f xml:space="preserve"> Equity!Y$14</f>
        <v>0</v>
      </c>
      <c r="Z49" s="450">
        <f xml:space="preserve"> Equity!Z$14</f>
        <v>0</v>
      </c>
      <c r="AA49" s="450">
        <f xml:space="preserve"> Equity!AA$14</f>
        <v>0</v>
      </c>
      <c r="AB49" s="450">
        <f xml:space="preserve"> Equity!AB$14</f>
        <v>0</v>
      </c>
      <c r="AC49" s="450">
        <f xml:space="preserve"> Equity!AC$14</f>
        <v>0</v>
      </c>
      <c r="AD49" s="450">
        <f xml:space="preserve"> Equity!AD$14</f>
        <v>0</v>
      </c>
      <c r="AE49" s="450">
        <f xml:space="preserve"> Equity!AE$14</f>
        <v>0</v>
      </c>
      <c r="AF49" s="450">
        <f xml:space="preserve"> Equity!AF$14</f>
        <v>0</v>
      </c>
      <c r="AG49" s="450">
        <f xml:space="preserve"> Equity!AG$14</f>
        <v>0</v>
      </c>
      <c r="AH49" s="450">
        <f xml:space="preserve"> Equity!AH$14</f>
        <v>0</v>
      </c>
      <c r="AI49" s="450">
        <f xml:space="preserve"> Equity!AI$14</f>
        <v>0</v>
      </c>
      <c r="AJ49" s="450">
        <f xml:space="preserve"> Equity!AJ$14</f>
        <v>0</v>
      </c>
      <c r="AK49" s="450">
        <f xml:space="preserve"> Equity!AK$14</f>
        <v>0</v>
      </c>
      <c r="AL49" s="450">
        <f xml:space="preserve"> Equity!AL$14</f>
        <v>0</v>
      </c>
      <c r="AM49" s="450">
        <f xml:space="preserve"> Equity!AM$14</f>
        <v>0</v>
      </c>
      <c r="AN49" s="450">
        <f xml:space="preserve"> Equity!AN$14</f>
        <v>0</v>
      </c>
      <c r="AO49" s="450">
        <f xml:space="preserve"> Equity!AO$14</f>
        <v>0</v>
      </c>
      <c r="AP49" s="450">
        <f xml:space="preserve"> Equity!AP$14</f>
        <v>0</v>
      </c>
      <c r="AQ49" s="450">
        <f xml:space="preserve"> Equity!AQ$14</f>
        <v>0</v>
      </c>
      <c r="AR49" s="450">
        <f xml:space="preserve"> Equity!AR$14</f>
        <v>0</v>
      </c>
      <c r="AS49" s="450">
        <f xml:space="preserve"> Equity!AS$14</f>
        <v>0</v>
      </c>
      <c r="AT49" s="450">
        <f xml:space="preserve"> Equity!AT$14</f>
        <v>0</v>
      </c>
      <c r="AU49" s="450">
        <f xml:space="preserve"> Equity!AU$14</f>
        <v>0</v>
      </c>
      <c r="AV49" s="450">
        <f xml:space="preserve"> Equity!AV$14</f>
        <v>0</v>
      </c>
      <c r="AW49" s="450">
        <f xml:space="preserve"> Equity!AW$14</f>
        <v>0</v>
      </c>
      <c r="AX49" s="450">
        <f xml:space="preserve"> Equity!AX$14</f>
        <v>0</v>
      </c>
      <c r="AY49" s="450">
        <f xml:space="preserve"> Equity!AY$14</f>
        <v>0</v>
      </c>
      <c r="AZ49" s="450">
        <f xml:space="preserve"> Equity!AZ$14</f>
        <v>0</v>
      </c>
      <c r="BA49" s="450">
        <f xml:space="preserve"> Equity!BA$14</f>
        <v>0</v>
      </c>
      <c r="BB49" s="450">
        <f xml:space="preserve"> Equity!BB$14</f>
        <v>0</v>
      </c>
      <c r="BC49" s="450">
        <f xml:space="preserve"> Equity!BC$14</f>
        <v>0</v>
      </c>
      <c r="BD49" s="450">
        <f xml:space="preserve"> Equity!BD$14</f>
        <v>0</v>
      </c>
      <c r="BE49" s="450">
        <f xml:space="preserve"> Equity!BE$14</f>
        <v>0</v>
      </c>
      <c r="BF49" s="450">
        <f xml:space="preserve"> Equity!BF$14</f>
        <v>0</v>
      </c>
      <c r="BG49" s="450">
        <f xml:space="preserve"> Equity!BG$14</f>
        <v>0</v>
      </c>
      <c r="BH49" s="450">
        <f xml:space="preserve"> Equity!BH$14</f>
        <v>0</v>
      </c>
      <c r="BI49" s="450">
        <f xml:space="preserve"> Equity!BI$14</f>
        <v>0</v>
      </c>
      <c r="BJ49" s="450">
        <f xml:space="preserve"> Equity!BJ$14</f>
        <v>0</v>
      </c>
      <c r="BK49" s="450">
        <f xml:space="preserve"> Equity!BK$14</f>
        <v>0</v>
      </c>
      <c r="BL49" s="450">
        <f xml:space="preserve"> Equity!BL$14</f>
        <v>0</v>
      </c>
      <c r="BM49" s="450">
        <f xml:space="preserve"> Equity!BM$14</f>
        <v>0</v>
      </c>
      <c r="BN49" s="450">
        <f xml:space="preserve"> Equity!BN$14</f>
        <v>0</v>
      </c>
      <c r="BO49" s="450">
        <f xml:space="preserve"> Equity!BO$14</f>
        <v>0</v>
      </c>
      <c r="BP49" s="450">
        <f xml:space="preserve"> Equity!BP$14</f>
        <v>0</v>
      </c>
      <c r="BQ49" s="450">
        <f xml:space="preserve"> Equity!BQ$14</f>
        <v>0</v>
      </c>
      <c r="BR49" s="450">
        <f xml:space="preserve"> Equity!BR$14</f>
        <v>0</v>
      </c>
      <c r="BS49" s="450">
        <f xml:space="preserve"> Equity!BS$14</f>
        <v>0</v>
      </c>
      <c r="BT49" s="450">
        <f xml:space="preserve"> Equity!BT$14</f>
        <v>0</v>
      </c>
      <c r="BU49" s="450">
        <f xml:space="preserve"> Equity!BU$14</f>
        <v>0</v>
      </c>
      <c r="BV49" s="450">
        <f xml:space="preserve"> Equity!BV$14</f>
        <v>0</v>
      </c>
      <c r="BW49" s="450">
        <f xml:space="preserve"> Equity!BW$14</f>
        <v>0</v>
      </c>
      <c r="BX49" s="450">
        <f xml:space="preserve"> Equity!BX$14</f>
        <v>0</v>
      </c>
      <c r="BY49" s="450">
        <f xml:space="preserve"> Equity!BY$14</f>
        <v>0</v>
      </c>
      <c r="BZ49" s="450">
        <f xml:space="preserve"> Equity!BZ$14</f>
        <v>0</v>
      </c>
      <c r="CA49" s="450">
        <f xml:space="preserve"> Equity!CA$14</f>
        <v>0</v>
      </c>
      <c r="CB49" s="450">
        <f xml:space="preserve"> Equity!CB$14</f>
        <v>0</v>
      </c>
      <c r="CC49" s="450">
        <f xml:space="preserve"> Equity!CC$14</f>
        <v>0</v>
      </c>
      <c r="CD49" s="450">
        <f xml:space="preserve"> Equity!CD$14</f>
        <v>0</v>
      </c>
      <c r="CE49" s="450">
        <f xml:space="preserve"> Equity!CE$14</f>
        <v>0</v>
      </c>
      <c r="CF49" s="450">
        <f xml:space="preserve"> Equity!CF$14</f>
        <v>0</v>
      </c>
      <c r="CG49" s="450">
        <f xml:space="preserve"> Equity!CG$14</f>
        <v>0</v>
      </c>
      <c r="CH49" s="450">
        <f xml:space="preserve"> Equity!CH$14</f>
        <v>0</v>
      </c>
      <c r="CI49" s="450">
        <f xml:space="preserve"> Equity!CI$14</f>
        <v>0</v>
      </c>
      <c r="CJ49" s="450">
        <f xml:space="preserve"> Equity!CJ$14</f>
        <v>0</v>
      </c>
      <c r="CK49" s="450">
        <f xml:space="preserve"> Equity!CK$14</f>
        <v>0</v>
      </c>
      <c r="CL49" s="450">
        <f xml:space="preserve"> Equity!CL$14</f>
        <v>0</v>
      </c>
      <c r="CM49" s="450">
        <f xml:space="preserve"> Equity!CM$14</f>
        <v>0</v>
      </c>
      <c r="CN49" s="450">
        <f xml:space="preserve"> Equity!CN$14</f>
        <v>0</v>
      </c>
      <c r="CO49" s="450">
        <f xml:space="preserve"> Equity!CO$14</f>
        <v>0</v>
      </c>
      <c r="CP49" s="450">
        <f xml:space="preserve"> Equity!CP$14</f>
        <v>0</v>
      </c>
      <c r="CQ49" s="450">
        <f xml:space="preserve"> Equity!CQ$14</f>
        <v>0</v>
      </c>
      <c r="CR49" s="450">
        <f xml:space="preserve"> Equity!CR$14</f>
        <v>0</v>
      </c>
      <c r="CS49" s="450">
        <f xml:space="preserve"> Equity!CS$14</f>
        <v>0</v>
      </c>
      <c r="CT49" s="450">
        <f xml:space="preserve"> Equity!CT$14</f>
        <v>0</v>
      </c>
      <c r="CU49" s="450">
        <f xml:space="preserve"> Equity!CU$14</f>
        <v>0</v>
      </c>
      <c r="CV49" s="450">
        <f xml:space="preserve"> Equity!CV$14</f>
        <v>0</v>
      </c>
      <c r="CW49" s="450">
        <f xml:space="preserve"> Equity!CW$14</f>
        <v>0</v>
      </c>
      <c r="CX49" s="450">
        <f xml:space="preserve"> Equity!CX$14</f>
        <v>0</v>
      </c>
      <c r="CY49" s="450">
        <f xml:space="preserve"> Equity!CY$14</f>
        <v>0</v>
      </c>
      <c r="CZ49" s="450">
        <f xml:space="preserve"> Equity!CZ$14</f>
        <v>0</v>
      </c>
      <c r="DA49" s="450">
        <f xml:space="preserve"> Equity!DA$14</f>
        <v>0</v>
      </c>
      <c r="DB49" s="450">
        <f xml:space="preserve"> Equity!DB$14</f>
        <v>0</v>
      </c>
      <c r="DC49" s="450">
        <f xml:space="preserve"> Equity!DC$14</f>
        <v>0</v>
      </c>
      <c r="DD49" s="450">
        <f xml:space="preserve"> Equity!DD$14</f>
        <v>0</v>
      </c>
      <c r="DE49" s="450">
        <f xml:space="preserve"> Equity!DE$14</f>
        <v>0</v>
      </c>
      <c r="DF49" s="450">
        <f xml:space="preserve"> Equity!DF$14</f>
        <v>0</v>
      </c>
      <c r="DG49" s="450">
        <f xml:space="preserve"> Equity!DG$14</f>
        <v>0</v>
      </c>
      <c r="DH49" s="450">
        <f xml:space="preserve"> Equity!DH$14</f>
        <v>-100000</v>
      </c>
      <c r="DI49" s="450">
        <f xml:space="preserve"> Equity!DI$14</f>
        <v>0</v>
      </c>
      <c r="DJ49" s="450">
        <f xml:space="preserve"> Equity!DJ$14</f>
        <v>0</v>
      </c>
      <c r="DK49" s="450">
        <f xml:space="preserve"> Equity!DK$14</f>
        <v>0</v>
      </c>
      <c r="DL49" s="450">
        <f xml:space="preserve"> Equity!DL$14</f>
        <v>0</v>
      </c>
      <c r="DM49" s="450">
        <f xml:space="preserve"> Equity!DM$14</f>
        <v>0</v>
      </c>
      <c r="DN49" s="450">
        <f xml:space="preserve"> Equity!DN$14</f>
        <v>0</v>
      </c>
      <c r="DO49" s="450">
        <f xml:space="preserve"> Equity!DO$14</f>
        <v>0</v>
      </c>
      <c r="DP49" s="450">
        <f xml:space="preserve"> Equity!DP$14</f>
        <v>0</v>
      </c>
      <c r="DQ49" s="450">
        <f xml:space="preserve"> Equity!DQ$14</f>
        <v>0</v>
      </c>
      <c r="DR49" s="450">
        <f xml:space="preserve"> Equity!DR$14</f>
        <v>0</v>
      </c>
      <c r="DS49" s="450">
        <f xml:space="preserve"> Equity!DS$14</f>
        <v>0</v>
      </c>
      <c r="DT49" s="450">
        <f xml:space="preserve"> Equity!DT$14</f>
        <v>0</v>
      </c>
      <c r="DU49" s="450">
        <f xml:space="preserve"> Equity!DU$14</f>
        <v>0</v>
      </c>
      <c r="DV49" s="450">
        <f xml:space="preserve"> Equity!DV$14</f>
        <v>0</v>
      </c>
      <c r="DW49" s="450">
        <f xml:space="preserve"> Equity!DW$14</f>
        <v>0</v>
      </c>
      <c r="DX49" s="450">
        <f xml:space="preserve"> Equity!DX$14</f>
        <v>0</v>
      </c>
      <c r="DY49" s="450">
        <f xml:space="preserve"> Equity!DY$14</f>
        <v>0</v>
      </c>
      <c r="DZ49" s="450">
        <f xml:space="preserve"> Equity!DZ$14</f>
        <v>0</v>
      </c>
      <c r="EA49" s="450">
        <f xml:space="preserve"> Equity!EA$14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222667.04122730854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1519.3516483516487</v>
      </c>
      <c r="N50" s="179">
        <f t="shared" si="32"/>
        <v>5023.8865989309606</v>
      </c>
      <c r="O50" s="179">
        <f t="shared" si="32"/>
        <v>4170.5295879755431</v>
      </c>
      <c r="P50" s="179">
        <f t="shared" si="32"/>
        <v>2028.6153260439305</v>
      </c>
      <c r="Q50" s="179">
        <f t="shared" si="32"/>
        <v>3006.71803994626</v>
      </c>
      <c r="R50" s="179">
        <f t="shared" si="32"/>
        <v>4989.357079414217</v>
      </c>
      <c r="S50" s="179">
        <f t="shared" si="32"/>
        <v>4140.2320518402594</v>
      </c>
      <c r="T50" s="179">
        <f t="shared" si="32"/>
        <v>2008.9959885590401</v>
      </c>
      <c r="U50" s="179">
        <f t="shared" si="32"/>
        <v>2982.0798495086847</v>
      </c>
      <c r="V50" s="179">
        <f t="shared" si="32"/>
        <v>4954.807212342962</v>
      </c>
      <c r="W50" s="179">
        <f t="shared" si="32"/>
        <v>4109.8928399861561</v>
      </c>
      <c r="X50" s="179">
        <f t="shared" si="32"/>
        <v>2005.5450977648127</v>
      </c>
      <c r="Y50" s="179">
        <f t="shared" si="32"/>
        <v>2941.1063861909197</v>
      </c>
      <c r="Z50" s="179">
        <f t="shared" si="32"/>
        <v>4920.2332273080128</v>
      </c>
      <c r="AA50" s="179">
        <f t="shared" si="32"/>
        <v>4079.5082826027474</v>
      </c>
      <c r="AB50" s="179">
        <f t="shared" si="32"/>
        <v>1969.4708359471479</v>
      </c>
      <c r="AC50" s="179">
        <f t="shared" si="32"/>
        <v>2932.5824991845047</v>
      </c>
      <c r="AD50" s="179">
        <f t="shared" si="32"/>
        <v>4885.6312946429462</v>
      </c>
      <c r="AE50" s="179">
        <f t="shared" si="32"/>
        <v>4049.0746500107443</v>
      </c>
      <c r="AF50" s="179">
        <f t="shared" si="32"/>
        <v>1949.5581621709948</v>
      </c>
      <c r="AG50" s="179">
        <f t="shared" si="32"/>
        <v>2907.71613842746</v>
      </c>
      <c r="AH50" s="179">
        <f t="shared" si="32"/>
        <v>4850.9975241468455</v>
      </c>
      <c r="AI50" s="179">
        <f t="shared" si="32"/>
        <v>4018.5881513856307</v>
      </c>
      <c r="AJ50" s="179">
        <f t="shared" si="32"/>
        <v>1929.5407479852247</v>
      </c>
      <c r="AK50" s="179">
        <f t="shared" si="32"/>
        <v>2882.7664163421891</v>
      </c>
      <c r="AL50" s="179">
        <f t="shared" si="32"/>
        <v>4816.327963781755</v>
      </c>
      <c r="AM50" s="179">
        <f t="shared" si="32"/>
        <v>3988.0449334558452</v>
      </c>
      <c r="AN50" s="179">
        <f t="shared" si="32"/>
        <v>1925.2066305179528</v>
      </c>
      <c r="AO50" s="179">
        <f t="shared" si="32"/>
        <v>2841.9379521318856</v>
      </c>
      <c r="AP50" s="179">
        <f t="shared" ref="AP50:BU50" si="33" xml:space="preserve"> AP47 + AP49</f>
        <v>4781.6185983442665</v>
      </c>
      <c r="AQ50" s="179">
        <f t="shared" si="33"/>
        <v>3957.4410791751011</v>
      </c>
      <c r="AR50" s="179">
        <f t="shared" si="33"/>
        <v>1889.1772904874442</v>
      </c>
      <c r="AS50" s="179">
        <f t="shared" si="33"/>
        <v>2832.6017911092231</v>
      </c>
      <c r="AT50" s="179">
        <f t="shared" si="33"/>
        <v>4746.8653481107795</v>
      </c>
      <c r="AU50" s="179">
        <f t="shared" si="33"/>
        <v>3926.7726063682762</v>
      </c>
      <c r="AV50" s="179">
        <f t="shared" si="33"/>
        <v>1868.823879593665</v>
      </c>
      <c r="AW50" s="179">
        <f t="shared" si="33"/>
        <v>2807.3791745912417</v>
      </c>
      <c r="AX50" s="179">
        <f t="shared" si="33"/>
        <v>4712.0640674558335</v>
      </c>
      <c r="AY50" s="179">
        <f t="shared" si="33"/>
        <v>3896.0354663503745</v>
      </c>
      <c r="AZ50" s="179">
        <f t="shared" si="33"/>
        <v>1848.3509904106313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-98475.877246436692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Equity!E$65</f>
        <v>Dividends paid</v>
      </c>
      <c r="F52" s="450">
        <f xml:space="preserve"> Equity!F$65</f>
        <v>0</v>
      </c>
      <c r="G52" s="450" t="str">
        <f xml:space="preserve"> Equity!G$65</f>
        <v>$ 000s</v>
      </c>
      <c r="H52" s="450">
        <f xml:space="preserve"> Equity!H$65</f>
        <v>-222667.04122730848</v>
      </c>
      <c r="I52" s="450">
        <f xml:space="preserve"> Equity!I$65</f>
        <v>0</v>
      </c>
      <c r="J52" s="450">
        <f xml:space="preserve"> Equity!J$65</f>
        <v>0</v>
      </c>
      <c r="K52" s="450">
        <f xml:space="preserve"> Equity!K$65</f>
        <v>0</v>
      </c>
      <c r="L52" s="450">
        <f xml:space="preserve"> Equity!L$65</f>
        <v>0</v>
      </c>
      <c r="M52" s="450">
        <f xml:space="preserve"> Equity!M$65</f>
        <v>-1519.3516483516487</v>
      </c>
      <c r="N52" s="450">
        <f xml:space="preserve"> Equity!N$65</f>
        <v>-5023.8865989309606</v>
      </c>
      <c r="O52" s="450">
        <f xml:space="preserve"> Equity!O$65</f>
        <v>-2639.7867058423899</v>
      </c>
      <c r="P52" s="450">
        <f xml:space="preserve"> Equity!P$65</f>
        <v>-1060.6310622656251</v>
      </c>
      <c r="Q52" s="450">
        <f xml:space="preserve"> Equity!Q$65</f>
        <v>-3791.2770487336711</v>
      </c>
      <c r="R52" s="450">
        <f xml:space="preserve"> Equity!R$65</f>
        <v>-4259.8770906937561</v>
      </c>
      <c r="S52" s="450">
        <f xml:space="preserve"> Equity!S$65</f>
        <v>-1042.7088144556815</v>
      </c>
      <c r="T52" s="450">
        <f xml:space="preserve"> Equity!T$65</f>
        <v>-1040.7671968364189</v>
      </c>
      <c r="U52" s="450">
        <f xml:space="preserve"> Equity!U$65</f>
        <v>-3757.7798200412162</v>
      </c>
      <c r="V52" s="450">
        <f xml:space="preserve"> Equity!V$65</f>
        <v>-4224.000218361738</v>
      </c>
      <c r="W52" s="450">
        <f xml:space="preserve"> Equity!W$65</f>
        <v>-1022.7892127952941</v>
      </c>
      <c r="X52" s="450">
        <f xml:space="preserve"> Equity!X$65</f>
        <v>-1020.8084706089812</v>
      </c>
      <c r="Y52" s="450">
        <f xml:space="preserve"> Equity!Y$65</f>
        <v>-3724.2545897984583</v>
      </c>
      <c r="Z52" s="450">
        <f xml:space="preserve"> Equity!Z$65</f>
        <v>-4188.1062102303531</v>
      </c>
      <c r="AA52" s="450">
        <f xml:space="preserve"> Equity!AA$65</f>
        <v>-1002.7721077907047</v>
      </c>
      <c r="AB52" s="450">
        <f xml:space="preserve"> Equity!AB$65</f>
        <v>-1000.7514526577284</v>
      </c>
      <c r="AC52" s="450">
        <f xml:space="preserve"> Equity!AC$65</f>
        <v>-3690.6975749323938</v>
      </c>
      <c r="AD52" s="450">
        <f xml:space="preserve"> Equity!AD$65</f>
        <v>-4152.191209556212</v>
      </c>
      <c r="AE52" s="450">
        <f xml:space="preserve"> Equity!AE$65</f>
        <v>-982.65402282707737</v>
      </c>
      <c r="AF52" s="450">
        <f xml:space="preserve"> Equity!AF$65</f>
        <v>-980.59265048158113</v>
      </c>
      <c r="AG52" s="450">
        <f xml:space="preserve"> Equity!AG$65</f>
        <v>-3657.1049321532691</v>
      </c>
      <c r="AH52" s="450">
        <f xml:space="preserve"> Equity!AH$65</f>
        <v>-4116.2512993505097</v>
      </c>
      <c r="AI52" s="450">
        <f xml:space="preserve"> Equity!AI$65</f>
        <v>-962.43141875580363</v>
      </c>
      <c r="AJ52" s="450">
        <f xml:space="preserve"> Equity!AJ$65</f>
        <v>-960.32850872557128</v>
      </c>
      <c r="AK52" s="450">
        <f xml:space="preserve"> Equity!AK$65</f>
        <v>-3623.4727566615193</v>
      </c>
      <c r="AL52" s="450">
        <f xml:space="preserve"> Equity!AL$65</f>
        <v>-4080.2825010781335</v>
      </c>
      <c r="AM52" s="450">
        <f xml:space="preserve"> Equity!AM$65</f>
        <v>-942.10069259699731</v>
      </c>
      <c r="AN52" s="450">
        <f xml:space="preserve"> Equity!AN$65</f>
        <v>-939.95540787688628</v>
      </c>
      <c r="AO52" s="450">
        <f xml:space="preserve"> Equity!AO$65</f>
        <v>-3589.7970808290256</v>
      </c>
      <c r="AP52" s="450">
        <f xml:space="preserve"> Equity!AP$65</f>
        <v>-4044.2807733309892</v>
      </c>
      <c r="AQ52" s="450">
        <f xml:space="preserve"> Equity!AQ$65</f>
        <v>-921.65817621602537</v>
      </c>
      <c r="AR52" s="450">
        <f xml:space="preserve"> Equity!AR$65</f>
        <v>-919.46966293482092</v>
      </c>
      <c r="AS52" s="450">
        <f xml:space="preserve"> Equity!AS$65</f>
        <v>-3556.0738728542283</v>
      </c>
      <c r="AT52" s="450">
        <f xml:space="preserve"> Equity!AT$65</f>
        <v>-4008.2420104750345</v>
      </c>
      <c r="AU52" s="450">
        <f xml:space="preserve"> Equity!AU$65</f>
        <v>-901.10013497355976</v>
      </c>
      <c r="AV52" s="450">
        <f xml:space="preserve"> Equity!AV$65</f>
        <v>-898.86752205411403</v>
      </c>
      <c r="AW52" s="450">
        <f xml:space="preserve"> Equity!AW$65</f>
        <v>-3522.2990353904879</v>
      </c>
      <c r="AX52" s="450">
        <f xml:space="preserve"> Equity!AX$65</f>
        <v>-3972.1620412704606</v>
      </c>
      <c r="AY52" s="450">
        <f xml:space="preserve"> Equity!AY$65</f>
        <v>-880.42276634860264</v>
      </c>
      <c r="AZ52" s="450">
        <f xml:space="preserve"> Equity!AZ$65</f>
        <v>-878.14516516112872</v>
      </c>
      <c r="BA52" s="450">
        <f xml:space="preserve"> Equity!BA$65</f>
        <v>-3488.4684041472365</v>
      </c>
      <c r="BB52" s="450">
        <f xml:space="preserve"> Equity!BB$65</f>
        <v>-3936.0366274645103</v>
      </c>
      <c r="BC52" s="450">
        <f xml:space="preserve"> Equity!BC$65</f>
        <v>-859.62219853396186</v>
      </c>
      <c r="BD52" s="450">
        <f xml:space="preserve"> Equity!BD$65</f>
        <v>-857.29870254233629</v>
      </c>
      <c r="BE52" s="450">
        <f xml:space="preserve"> Equity!BE$65</f>
        <v>-3454.5777464633084</v>
      </c>
      <c r="BF52" s="450">
        <f xml:space="preserve"> Equity!BF$65</f>
        <v>-3899.8614623563581</v>
      </c>
      <c r="BG52" s="450">
        <f xml:space="preserve"> Equity!BG$65</f>
        <v>-838.69448900359203</v>
      </c>
      <c r="BH52" s="450">
        <f xml:space="preserve"> Equity!BH$65</f>
        <v>-836.32417340453526</v>
      </c>
      <c r="BI52" s="450">
        <f xml:space="preserve"> Equity!BI$65</f>
        <v>-3420.6227598519172</v>
      </c>
      <c r="BJ52" s="450">
        <f xml:space="preserve"> Equity!BJ$65</f>
        <v>-3863.6321693334994</v>
      </c>
      <c r="BK52" s="450">
        <f xml:space="preserve"> Equity!BK$65</f>
        <v>-817.63562305126288</v>
      </c>
      <c r="BL52" s="450">
        <f xml:space="preserve"> Equity!BL$65</f>
        <v>-815.21754440624545</v>
      </c>
      <c r="BM52" s="450">
        <f xml:space="preserve"> Equity!BM$65</f>
        <v>-3386.5990705166932</v>
      </c>
      <c r="BN52" s="450">
        <f xml:space="preserve"> Equity!BN$65</f>
        <v>-3827.3443003790517</v>
      </c>
      <c r="BO52" s="450">
        <f xml:space="preserve"> Equity!BO$65</f>
        <v>-796.44151229994668</v>
      </c>
      <c r="BP52" s="450">
        <f xml:space="preserve"> Equity!BP$65</f>
        <v>-793.97470815968154</v>
      </c>
      <c r="BQ52" s="450">
        <f xml:space="preserve"> Equity!BQ$65</f>
        <v>-3352.5022318382098</v>
      </c>
      <c r="BR52" s="450">
        <f xml:space="preserve"> Equity!BR$65</f>
        <v>-3790.9933345494137</v>
      </c>
      <c r="BS52" s="450">
        <f xml:space="preserve"> Equity!BS$65</f>
        <v>-775.10799318136537</v>
      </c>
      <c r="BT52" s="450">
        <f xml:space="preserve"> Equity!BT$65</f>
        <v>-772.59148170272965</v>
      </c>
      <c r="BU52" s="450">
        <f xml:space="preserve"> Equity!BU$65</f>
        <v>-3318.3277228303778</v>
      </c>
      <c r="BV52" s="450">
        <f xml:space="preserve"> Equity!BV$65</f>
        <v>-3754.5746764216574</v>
      </c>
      <c r="BW52" s="450">
        <f xml:space="preserve"> Equity!BW$65</f>
        <v>-753.63082538506251</v>
      </c>
      <c r="BX52" s="450">
        <f xml:space="preserve"> Equity!BX$65</f>
        <v>-751.06360494030423</v>
      </c>
      <c r="BY52" s="450">
        <f xml:space="preserve"> Equity!BY$65</f>
        <v>-3284.0709465661339</v>
      </c>
      <c r="BZ52" s="450">
        <f xml:space="preserve"> Equity!BZ$65</f>
        <v>-3718.0836545100374</v>
      </c>
      <c r="CA52" s="450">
        <f xml:space="preserve"> Equity!CA$65</f>
        <v>-732.00569027641495</v>
      </c>
      <c r="CB52" s="450">
        <f xml:space="preserve"> Equity!CB$65</f>
        <v>-729.38673905447968</v>
      </c>
      <c r="CC52" s="450">
        <f xml:space="preserve"> Equity!CC$65</f>
        <v>-3249.7272285717709</v>
      </c>
      <c r="CD52" s="450">
        <f xml:space="preserve"> Equity!CD$65</f>
        <v>-3681.5155196510214</v>
      </c>
      <c r="CE52" s="450">
        <f xml:space="preserve"> Equity!CE$65</f>
        <v>-710.22818928293464</v>
      </c>
      <c r="CF52" s="450">
        <f xml:space="preserve"> Equity!CF$65</f>
        <v>-707.55646488276489</v>
      </c>
      <c r="CG52" s="450">
        <f xml:space="preserve"> Equity!CG$65</f>
        <v>-3215.2918151892882</v>
      </c>
      <c r="CH52" s="450">
        <f xml:space="preserve"> Equity!CH$65</f>
        <v>-3644.8654433561715</v>
      </c>
      <c r="CI52" s="450">
        <f xml:space="preserve"> Equity!CI$65</f>
        <v>-688.29384224823389</v>
      </c>
      <c r="CJ52" s="450">
        <f xml:space="preserve"> Equity!CJ$65</f>
        <v>-685.56828126386836</v>
      </c>
      <c r="CK52" s="450">
        <f xml:space="preserve"> Equity!CK$65</f>
        <v>-3180.759871906117</v>
      </c>
      <c r="CL52" s="450">
        <f xml:space="preserve"> Equity!CL$65</f>
        <v>-3608.1285161322512</v>
      </c>
      <c r="CM52" s="450">
        <f xml:space="preserve"> Equity!CM$65</f>
        <v>-666.19808575299317</v>
      </c>
      <c r="CN52" s="450">
        <f xml:space="preserve"> Equity!CN$65</f>
        <v>-663.41760335030904</v>
      </c>
      <c r="CO52" s="450">
        <f xml:space="preserve"> Equity!CO$65</f>
        <v>-3146.1264816515677</v>
      </c>
      <c r="CP52" s="450">
        <f xml:space="preserve"> Equity!CP$65</f>
        <v>-3571.2997457678875</v>
      </c>
      <c r="CQ52" s="450">
        <f xml:space="preserve"> Equity!CQ$65</f>
        <v>-643.93627140228091</v>
      </c>
      <c r="CR52" s="450">
        <f xml:space="preserve"> Equity!CR$65</f>
        <v>-641.0997608872035</v>
      </c>
      <c r="CS52" s="450">
        <f xml:space="preserve"> Equity!CS$65</f>
        <v>-3111.3866430593098</v>
      </c>
      <c r="CT52" s="450">
        <f xml:space="preserve"> Equity!CT$65</f>
        <v>-3534.3740555861114</v>
      </c>
      <c r="CU52" s="450">
        <f xml:space="preserve"> Equity!CU$65</f>
        <v>-621.50366407852198</v>
      </c>
      <c r="CV52" s="450">
        <f xml:space="preserve"> Equity!CV$65</f>
        <v>-618.60999645653737</v>
      </c>
      <c r="CW52" s="450">
        <f xml:space="preserve"> Equity!CW$65</f>
        <v>-3076.5352686952083</v>
      </c>
      <c r="CX52" s="450">
        <f xml:space="preserve"> Equity!CX$65</f>
        <v>-3497.3462826620735</v>
      </c>
      <c r="CY52" s="450">
        <f xml:space="preserve"> Equity!CY$65</f>
        <v>-598.89544015944239</v>
      </c>
      <c r="CZ52" s="450">
        <f xml:space="preserve"> Equity!CZ$65</f>
        <v>-595.94346368623292</v>
      </c>
      <c r="DA52" s="450">
        <f xml:space="preserve"> Equity!DA$65</f>
        <v>-3041.5671832498269</v>
      </c>
      <c r="DB52" s="450">
        <f xml:space="preserve"> Equity!DB$65</f>
        <v>-3460.2111760052694</v>
      </c>
      <c r="DC52" s="450">
        <f xml:space="preserve"> Equity!DC$65</f>
        <v>-576.10668570027906</v>
      </c>
      <c r="DD52" s="450">
        <f xml:space="preserve"> Equity!DD$65</f>
        <v>-573.09522542330069</v>
      </c>
      <c r="DE52" s="450">
        <f xml:space="preserve"> Equity!DE$65</f>
        <v>-3006.477121694857</v>
      </c>
      <c r="DF52" s="450">
        <f xml:space="preserve"> Equity!DF$65</f>
        <v>-3422.9633947055136</v>
      </c>
      <c r="DG52" s="450">
        <f xml:space="preserve"> Equity!DG$65</f>
        <v>-553.13239457952204</v>
      </c>
      <c r="DH52" s="450">
        <f xml:space="preserve"> Equity!DH$65</f>
        <v>0</v>
      </c>
      <c r="DI52" s="450">
        <f xml:space="preserve"> Equity!DI$65</f>
        <v>-550.06025187035084</v>
      </c>
      <c r="DJ52" s="450">
        <f xml:space="preserve"> Equity!DJ$65</f>
        <v>0</v>
      </c>
      <c r="DK52" s="450">
        <f xml:space="preserve"> Equity!DK$65</f>
        <v>0</v>
      </c>
      <c r="DL52" s="450">
        <f xml:space="preserve"> Equity!DL$65</f>
        <v>0</v>
      </c>
      <c r="DM52" s="450">
        <f xml:space="preserve"> Equity!DM$65</f>
        <v>0</v>
      </c>
      <c r="DN52" s="450">
        <f xml:space="preserve"> Equity!DN$65</f>
        <v>0</v>
      </c>
      <c r="DO52" s="450">
        <f xml:space="preserve"> Equity!DO$65</f>
        <v>0</v>
      </c>
      <c r="DP52" s="450">
        <f xml:space="preserve"> Equity!DP$65</f>
        <v>0</v>
      </c>
      <c r="DQ52" s="450">
        <f xml:space="preserve"> Equity!DQ$65</f>
        <v>0</v>
      </c>
      <c r="DR52" s="450">
        <f xml:space="preserve"> Equity!DR$65</f>
        <v>0</v>
      </c>
      <c r="DS52" s="450">
        <f xml:space="preserve"> Equity!DS$65</f>
        <v>0</v>
      </c>
      <c r="DT52" s="450">
        <f xml:space="preserve"> Equity!DT$65</f>
        <v>0</v>
      </c>
      <c r="DU52" s="450">
        <f xml:space="preserve"> Equity!DU$65</f>
        <v>0</v>
      </c>
      <c r="DV52" s="450">
        <f xml:space="preserve"> Equity!DV$65</f>
        <v>0</v>
      </c>
      <c r="DW52" s="450">
        <f xml:space="preserve"> Equity!DW$65</f>
        <v>0</v>
      </c>
      <c r="DX52" s="450">
        <f xml:space="preserve"> Equity!DX$65</f>
        <v>0</v>
      </c>
      <c r="DY52" s="450">
        <f xml:space="preserve"> Equity!DY$65</f>
        <v>0</v>
      </c>
      <c r="DZ52" s="450">
        <f xml:space="preserve"> Equity!DZ$65</f>
        <v>0</v>
      </c>
      <c r="EA52" s="450">
        <f xml:space="preserve"> Equity!EA$65</f>
        <v>0</v>
      </c>
    </row>
    <row r="53" spans="1:131" outlineLevel="1" x14ac:dyDescent="0.35">
      <c r="E53" s="179" t="s">
        <v>234</v>
      </c>
      <c r="F53" s="179"/>
      <c r="G53" s="179" t="str">
        <f>SMU</f>
        <v>$ 000s</v>
      </c>
      <c r="H53" s="179">
        <f xml:space="preserve"> SUM(J53:EA53)</f>
        <v>3.7744030123576522E-11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1530.7428821331532</v>
      </c>
      <c r="P53" s="179">
        <f t="shared" si="36"/>
        <v>967.98426377830538</v>
      </c>
      <c r="Q53" s="179">
        <f t="shared" si="36"/>
        <v>-784.55900878741113</v>
      </c>
      <c r="R53" s="179">
        <f t="shared" si="36"/>
        <v>729.47998872046082</v>
      </c>
      <c r="S53" s="179">
        <f t="shared" si="36"/>
        <v>3097.5232373845779</v>
      </c>
      <c r="T53" s="179">
        <f t="shared" si="36"/>
        <v>968.22879172262128</v>
      </c>
      <c r="U53" s="179">
        <f t="shared" si="36"/>
        <v>-775.69997053253155</v>
      </c>
      <c r="V53" s="179">
        <f t="shared" si="36"/>
        <v>730.80699398122397</v>
      </c>
      <c r="W53" s="179">
        <f t="shared" si="36"/>
        <v>3087.103627190862</v>
      </c>
      <c r="X53" s="179">
        <f t="shared" si="36"/>
        <v>984.73662715583146</v>
      </c>
      <c r="Y53" s="179">
        <f t="shared" si="36"/>
        <v>-783.14820360753856</v>
      </c>
      <c r="Z53" s="179">
        <f t="shared" si="36"/>
        <v>732.12701707765973</v>
      </c>
      <c r="AA53" s="179">
        <f t="shared" si="36"/>
        <v>3076.7361748120429</v>
      </c>
      <c r="AB53" s="179">
        <f t="shared" si="36"/>
        <v>968.71938328941951</v>
      </c>
      <c r="AC53" s="179">
        <f t="shared" si="36"/>
        <v>-758.11507574788902</v>
      </c>
      <c r="AD53" s="179">
        <f t="shared" si="36"/>
        <v>733.44008508673414</v>
      </c>
      <c r="AE53" s="179">
        <f t="shared" si="36"/>
        <v>3066.420627183667</v>
      </c>
      <c r="AF53" s="179">
        <f t="shared" si="36"/>
        <v>968.96551168941369</v>
      </c>
      <c r="AG53" s="179">
        <f t="shared" si="36"/>
        <v>-749.38879372580914</v>
      </c>
      <c r="AH53" s="179">
        <f t="shared" si="36"/>
        <v>734.74622479633581</v>
      </c>
      <c r="AI53" s="179">
        <f t="shared" si="36"/>
        <v>3056.1567326298273</v>
      </c>
      <c r="AJ53" s="179">
        <f t="shared" si="36"/>
        <v>969.21223925965342</v>
      </c>
      <c r="AK53" s="179">
        <f t="shared" si="36"/>
        <v>-740.70634031933014</v>
      </c>
      <c r="AL53" s="179">
        <f t="shared" si="36"/>
        <v>736.04546270362152</v>
      </c>
      <c r="AM53" s="179">
        <f t="shared" si="36"/>
        <v>3045.9442408588479</v>
      </c>
      <c r="AN53" s="179">
        <f t="shared" si="36"/>
        <v>985.25122264106653</v>
      </c>
      <c r="AO53" s="179">
        <f t="shared" si="36"/>
        <v>-747.85912869714002</v>
      </c>
      <c r="AP53" s="179">
        <f t="shared" si="36"/>
        <v>737.33782501327732</v>
      </c>
      <c r="AQ53" s="179">
        <f t="shared" si="36"/>
        <v>3035.7829029590757</v>
      </c>
      <c r="AR53" s="179">
        <f t="shared" si="36"/>
        <v>969.70762755262331</v>
      </c>
      <c r="AS53" s="179">
        <f t="shared" si="36"/>
        <v>-723.4720817450052</v>
      </c>
      <c r="AT53" s="179">
        <f t="shared" si="36"/>
        <v>738.62333763574497</v>
      </c>
      <c r="AU53" s="179">
        <f t="shared" si="36"/>
        <v>3025.6724713947165</v>
      </c>
      <c r="AV53" s="179">
        <f t="shared" si="36"/>
        <v>969.95635753955094</v>
      </c>
      <c r="AW53" s="179">
        <f t="shared" si="36"/>
        <v>-714.91986079924618</v>
      </c>
      <c r="AX53" s="179">
        <f t="shared" si="36"/>
        <v>739.90202618537296</v>
      </c>
      <c r="AY53" s="179">
        <f t="shared" si="36"/>
        <v>3015.6127000017718</v>
      </c>
      <c r="AZ53" s="179">
        <f t="shared" si="36"/>
        <v>970.2058252495026</v>
      </c>
      <c r="BA53" s="179">
        <f t="shared" si="36"/>
        <v>-706.41063690806504</v>
      </c>
      <c r="BB53" s="179">
        <f t="shared" si="36"/>
        <v>741.17391597853384</v>
      </c>
      <c r="BC53" s="179">
        <f t="shared" si="36"/>
        <v>3005.6033439840294</v>
      </c>
      <c r="BD53" s="179">
        <f t="shared" si="36"/>
        <v>985.77335655459683</v>
      </c>
      <c r="BE53" s="179">
        <f t="shared" si="36"/>
        <v>-713.26149493852608</v>
      </c>
      <c r="BF53" s="179">
        <f t="shared" si="36"/>
        <v>742.43903203166428</v>
      </c>
      <c r="BG53" s="179">
        <f t="shared" si="36"/>
        <v>2995.6441599091504</v>
      </c>
      <c r="BH53" s="179">
        <f t="shared" si="36"/>
        <v>970.70711898360628</v>
      </c>
      <c r="BI53" s="179">
        <f t="shared" si="36"/>
        <v>-689.52036199356644</v>
      </c>
      <c r="BJ53" s="179">
        <f t="shared" si="36"/>
        <v>743.69739905924416</v>
      </c>
      <c r="BK53" s="179">
        <f t="shared" si="36"/>
        <v>2985.7349057048255</v>
      </c>
      <c r="BL53" s="179">
        <f t="shared" si="36"/>
        <v>970.95901914901788</v>
      </c>
      <c r="BM53" s="179">
        <f t="shared" si="36"/>
        <v>-681.13890482366742</v>
      </c>
      <c r="BN53" s="179">
        <f t="shared" si="36"/>
        <v>744.94904147173384</v>
      </c>
      <c r="BO53" s="179">
        <f t="shared" si="36"/>
        <v>2975.8753406550072</v>
      </c>
      <c r="BP53" s="179">
        <f t="shared" si="36"/>
        <v>971.21180534636937</v>
      </c>
      <c r="BQ53" s="179">
        <f t="shared" si="36"/>
        <v>-672.79963241065661</v>
      </c>
      <c r="BR53" s="179">
        <f t="shared" si="36"/>
        <v>746.19398337343773</v>
      </c>
      <c r="BS53" s="179">
        <f t="shared" si="36"/>
        <v>2966.0652253962171</v>
      </c>
      <c r="BT53" s="179">
        <f t="shared" si="36"/>
        <v>986.30435059941806</v>
      </c>
      <c r="BU53" s="179">
        <f t="shared" si="36"/>
        <v>-679.34117899714056</v>
      </c>
      <c r="BV53" s="179">
        <f t="shared" si="36"/>
        <v>747.43224856028974</v>
      </c>
      <c r="BW53" s="179">
        <f t="shared" ref="BW53:EA53" si="37" xml:space="preserve"> BW50 + BW52</f>
        <v>2956.3043219139508</v>
      </c>
      <c r="BX53" s="179">
        <f t="shared" si="37"/>
        <v>971.72019130968602</v>
      </c>
      <c r="BY53" s="179">
        <f t="shared" si="37"/>
        <v>-656.24684272014838</v>
      </c>
      <c r="BZ53" s="179">
        <f t="shared" si="37"/>
        <v>748.66386051761037</v>
      </c>
      <c r="CA53" s="179">
        <f t="shared" si="37"/>
        <v>2946.5923935391452</v>
      </c>
      <c r="CB53" s="179">
        <f t="shared" si="37"/>
        <v>971.97587051644086</v>
      </c>
      <c r="CC53" s="179">
        <f t="shared" si="37"/>
        <v>-648.03292885501241</v>
      </c>
      <c r="CD53" s="179">
        <f t="shared" si="37"/>
        <v>749.8888424177685</v>
      </c>
      <c r="CE53" s="179">
        <f t="shared" si="37"/>
        <v>2936.9292049447395</v>
      </c>
      <c r="CF53" s="179">
        <f t="shared" si="37"/>
        <v>972.2325946652727</v>
      </c>
      <c r="CG53" s="179">
        <f t="shared" si="37"/>
        <v>-639.86040656765454</v>
      </c>
      <c r="CH53" s="179">
        <f t="shared" si="37"/>
        <v>751.10721711778478</v>
      </c>
      <c r="CI53" s="179">
        <f t="shared" si="37"/>
        <v>2927.3145221423065</v>
      </c>
      <c r="CJ53" s="179">
        <f t="shared" si="37"/>
        <v>986.84562253652075</v>
      </c>
      <c r="CK53" s="179">
        <f t="shared" si="37"/>
        <v>-646.08429782652274</v>
      </c>
      <c r="CL53" s="179">
        <f t="shared" si="37"/>
        <v>752.31900715687425</v>
      </c>
      <c r="CM53" s="179">
        <f t="shared" si="37"/>
        <v>2917.7481124787882</v>
      </c>
      <c r="CN53" s="179">
        <f t="shared" si="37"/>
        <v>972.7493444817419</v>
      </c>
      <c r="CO53" s="179">
        <f t="shared" si="37"/>
        <v>-623.63875662237751</v>
      </c>
      <c r="CP53" s="179">
        <f t="shared" si="37"/>
        <v>753.52423475391424</v>
      </c>
      <c r="CQ53" s="179">
        <f t="shared" si="37"/>
        <v>2908.2297446332873</v>
      </c>
      <c r="CR53" s="179">
        <f t="shared" si="37"/>
        <v>973.00945534690845</v>
      </c>
      <c r="CS53" s="179">
        <f t="shared" si="37"/>
        <v>-615.58924187458979</v>
      </c>
      <c r="CT53" s="179">
        <f t="shared" si="37"/>
        <v>754.72292180483873</v>
      </c>
      <c r="CU53" s="179">
        <f t="shared" si="37"/>
        <v>2898.7591886139739</v>
      </c>
      <c r="CV53" s="179">
        <f t="shared" si="37"/>
        <v>973.27078158012409</v>
      </c>
      <c r="CW53" s="179">
        <f t="shared" si="37"/>
        <v>-607.58034452174797</v>
      </c>
      <c r="CX53" s="179">
        <f t="shared" si="37"/>
        <v>755.91508987996804</v>
      </c>
      <c r="CY53" s="179">
        <f t="shared" si="37"/>
        <v>2889.3362157550541</v>
      </c>
      <c r="CZ53" s="179">
        <f t="shared" si="37"/>
        <v>987.39869443588441</v>
      </c>
      <c r="DA53" s="179">
        <f t="shared" si="37"/>
        <v>-613.4772007086035</v>
      </c>
      <c r="DB53" s="179">
        <f t="shared" si="37"/>
        <v>757.10076022126395</v>
      </c>
      <c r="DC53" s="179">
        <f t="shared" si="37"/>
        <v>2879.9605987138393</v>
      </c>
      <c r="DD53" s="179">
        <f t="shared" si="37"/>
        <v>973.79725902858399</v>
      </c>
      <c r="DE53" s="179">
        <f t="shared" si="37"/>
        <v>-591.68364082202743</v>
      </c>
      <c r="DF53" s="179">
        <f t="shared" si="37"/>
        <v>758.27995373950853</v>
      </c>
      <c r="DG53" s="179">
        <f t="shared" si="37"/>
        <v>2870.6321114679013</v>
      </c>
      <c r="DH53" s="179">
        <f t="shared" si="37"/>
        <v>-98475.877246436692</v>
      </c>
      <c r="DI53" s="179">
        <f t="shared" si="37"/>
        <v>689.14681089111536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Equity!E$47</f>
        <v>Retained cash balance</v>
      </c>
      <c r="F63" s="450">
        <f xml:space="preserve"> Equity!F$47</f>
        <v>0</v>
      </c>
      <c r="G63" s="450" t="str">
        <f xml:space="preserve"> Equity!G$47</f>
        <v>$ 000s</v>
      </c>
      <c r="H63" s="450">
        <f xml:space="preserve"> Equity!H$47</f>
        <v>0</v>
      </c>
      <c r="I63" s="450">
        <f xml:space="preserve"> Equity!I$47</f>
        <v>0</v>
      </c>
      <c r="J63" s="450">
        <f xml:space="preserve"> Equity!J$47</f>
        <v>0</v>
      </c>
      <c r="K63" s="450">
        <f xml:space="preserve"> Equity!K$47</f>
        <v>0</v>
      </c>
      <c r="L63" s="450">
        <f xml:space="preserve"> Equity!L$47</f>
        <v>0</v>
      </c>
      <c r="M63" s="450">
        <f xml:space="preserve"> Equity!M$47</f>
        <v>0</v>
      </c>
      <c r="N63" s="450">
        <f xml:space="preserve"> Equity!N$47</f>
        <v>0</v>
      </c>
      <c r="O63" s="450">
        <f xml:space="preserve"> Equity!O$47</f>
        <v>1530.7428821331532</v>
      </c>
      <c r="P63" s="450">
        <f xml:space="preserve"> Equity!P$47</f>
        <v>2498.7271459114586</v>
      </c>
      <c r="Q63" s="450">
        <f xml:space="preserve"> Equity!Q$47</f>
        <v>1714.1681371240475</v>
      </c>
      <c r="R63" s="450">
        <f xml:space="preserve"> Equity!R$47</f>
        <v>2443.6481258445083</v>
      </c>
      <c r="S63" s="450">
        <f xml:space="preserve"> Equity!S$47</f>
        <v>5541.1713632290866</v>
      </c>
      <c r="T63" s="450">
        <f xml:space="preserve"> Equity!T$47</f>
        <v>6509.400154951707</v>
      </c>
      <c r="U63" s="450">
        <f xml:space="preserve"> Equity!U$47</f>
        <v>5733.7001844191745</v>
      </c>
      <c r="V63" s="450">
        <f xml:space="preserve"> Equity!V$47</f>
        <v>6464.5071784003976</v>
      </c>
      <c r="W63" s="450">
        <f xml:space="preserve"> Equity!W$47</f>
        <v>9551.6108055912591</v>
      </c>
      <c r="X63" s="450">
        <f xml:space="preserve"> Equity!X$47</f>
        <v>10536.34743274709</v>
      </c>
      <c r="Y63" s="450">
        <f xml:space="preserve"> Equity!Y$47</f>
        <v>9753.1992291395527</v>
      </c>
      <c r="Z63" s="450">
        <f xml:space="preserve"> Equity!Z$47</f>
        <v>10485.326246217212</v>
      </c>
      <c r="AA63" s="450">
        <f xml:space="preserve"> Equity!AA$47</f>
        <v>13562.062421029255</v>
      </c>
      <c r="AB63" s="450">
        <f xml:space="preserve"> Equity!AB$47</f>
        <v>14530.781804318674</v>
      </c>
      <c r="AC63" s="450">
        <f xml:space="preserve"> Equity!AC$47</f>
        <v>13772.666728570784</v>
      </c>
      <c r="AD63" s="450">
        <f xml:space="preserve"> Equity!AD$47</f>
        <v>14506.10681365752</v>
      </c>
      <c r="AE63" s="450">
        <f xml:space="preserve"> Equity!AE$47</f>
        <v>17572.527440841186</v>
      </c>
      <c r="AF63" s="450">
        <f xml:space="preserve"> Equity!AF$47</f>
        <v>18541.4929525306</v>
      </c>
      <c r="AG63" s="450">
        <f xml:space="preserve"> Equity!AG$47</f>
        <v>17792.104158804788</v>
      </c>
      <c r="AH63" s="450">
        <f xml:space="preserve"> Equity!AH$47</f>
        <v>18526.850383601122</v>
      </c>
      <c r="AI63" s="450">
        <f xml:space="preserve"> Equity!AI$47</f>
        <v>21583.007116230947</v>
      </c>
      <c r="AJ63" s="450">
        <f xml:space="preserve"> Equity!AJ$47</f>
        <v>22552.219355490601</v>
      </c>
      <c r="AK63" s="450">
        <f xml:space="preserve"> Equity!AK$47</f>
        <v>21811.513015171273</v>
      </c>
      <c r="AL63" s="450">
        <f xml:space="preserve"> Equity!AL$47</f>
        <v>22547.558477874893</v>
      </c>
      <c r="AM63" s="450">
        <f xml:space="preserve"> Equity!AM$47</f>
        <v>25593.502718733744</v>
      </c>
      <c r="AN63" s="450">
        <f xml:space="preserve"> Equity!AN$47</f>
        <v>26578.753941374813</v>
      </c>
      <c r="AO63" s="450">
        <f xml:space="preserve"> Equity!AO$47</f>
        <v>25830.89481267767</v>
      </c>
      <c r="AP63" s="450">
        <f xml:space="preserve"> Equity!AP$47</f>
        <v>26568.232637690948</v>
      </c>
      <c r="AQ63" s="450">
        <f xml:space="preserve"> Equity!AQ$47</f>
        <v>29604.015540650023</v>
      </c>
      <c r="AR63" s="450">
        <f xml:space="preserve"> Equity!AR$47</f>
        <v>30573.723168202647</v>
      </c>
      <c r="AS63" s="450">
        <f xml:space="preserve"> Equity!AS$47</f>
        <v>29850.25108645764</v>
      </c>
      <c r="AT63" s="450">
        <f xml:space="preserve"> Equity!AT$47</f>
        <v>30588.874424093388</v>
      </c>
      <c r="AU63" s="450">
        <f xml:space="preserve"> Equity!AU$47</f>
        <v>33614.546895488107</v>
      </c>
      <c r="AV63" s="450">
        <f xml:space="preserve"> Equity!AV$47</f>
        <v>34584.503253027659</v>
      </c>
      <c r="AW63" s="450">
        <f xml:space="preserve"> Equity!AW$47</f>
        <v>33869.583392228407</v>
      </c>
      <c r="AX63" s="450">
        <f xml:space="preserve"> Equity!AX$47</f>
        <v>34609.48541841378</v>
      </c>
      <c r="AY63" s="450">
        <f xml:space="preserve"> Equity!AY$47</f>
        <v>37625.098118415553</v>
      </c>
      <c r="AZ63" s="450">
        <f xml:space="preserve"> Equity!AZ$47</f>
        <v>38595.303943665058</v>
      </c>
      <c r="BA63" s="450">
        <f xml:space="preserve"> Equity!BA$47</f>
        <v>37888.893306756996</v>
      </c>
      <c r="BB63" s="450">
        <f xml:space="preserve"> Equity!BB$47</f>
        <v>38630.067222735524</v>
      </c>
      <c r="BC63" s="450">
        <f xml:space="preserve"> Equity!BC$47</f>
        <v>41635.670566719549</v>
      </c>
      <c r="BD63" s="450">
        <f xml:space="preserve"> Equity!BD$47</f>
        <v>42621.44392327415</v>
      </c>
      <c r="BE63" s="450">
        <f xml:space="preserve"> Equity!BE$47</f>
        <v>41908.182428335625</v>
      </c>
      <c r="BF63" s="450">
        <f xml:space="preserve"> Equity!BF$47</f>
        <v>42650.621460367292</v>
      </c>
      <c r="BG63" s="450">
        <f xml:space="preserve"> Equity!BG$47</f>
        <v>45646.265620276448</v>
      </c>
      <c r="BH63" s="450">
        <f xml:space="preserve"> Equity!BH$47</f>
        <v>46616.972739260054</v>
      </c>
      <c r="BI63" s="450">
        <f xml:space="preserve"> Equity!BI$47</f>
        <v>45927.452377266483</v>
      </c>
      <c r="BJ63" s="450">
        <f xml:space="preserve"> Equity!BJ$47</f>
        <v>46671.149776325728</v>
      </c>
      <c r="BK63" s="450">
        <f xml:space="preserve"> Equity!BK$47</f>
        <v>49656.884682030555</v>
      </c>
      <c r="BL63" s="450">
        <f xml:space="preserve"> Equity!BL$47</f>
        <v>50627.843701179576</v>
      </c>
      <c r="BM63" s="450">
        <f xml:space="preserve"> Equity!BM$47</f>
        <v>49946.704796355909</v>
      </c>
      <c r="BN63" s="450">
        <f xml:space="preserve"> Equity!BN$47</f>
        <v>50691.653837827638</v>
      </c>
      <c r="BO63" s="450">
        <f xml:space="preserve"> Equity!BO$47</f>
        <v>53667.52917848264</v>
      </c>
      <c r="BP63" s="450">
        <f xml:space="preserve"> Equity!BP$47</f>
        <v>54638.740983829011</v>
      </c>
      <c r="BQ63" s="450">
        <f xml:space="preserve"> Equity!BQ$47</f>
        <v>53965.941351418354</v>
      </c>
      <c r="BR63" s="450">
        <f xml:space="preserve"> Equity!BR$47</f>
        <v>54712.13533479179</v>
      </c>
      <c r="BS63" s="450">
        <f xml:space="preserve"> Equity!BS$47</f>
        <v>57678.200560188008</v>
      </c>
      <c r="BT63" s="450">
        <f xml:space="preserve"> Equity!BT$47</f>
        <v>58664.504910787429</v>
      </c>
      <c r="BU63" s="450">
        <f xml:space="preserve"> Equity!BU$47</f>
        <v>57985.163731790286</v>
      </c>
      <c r="BV63" s="450">
        <f xml:space="preserve"> Equity!BV$47</f>
        <v>58732.595980350576</v>
      </c>
      <c r="BW63" s="450">
        <f xml:space="preserve"> Equity!BW$47</f>
        <v>61688.900302264527</v>
      </c>
      <c r="BX63" s="450">
        <f xml:space="preserve"> Equity!BX$47</f>
        <v>62660.620493574213</v>
      </c>
      <c r="BY63" s="450">
        <f xml:space="preserve"> Equity!BY$47</f>
        <v>62004.373650854061</v>
      </c>
      <c r="BZ63" s="450">
        <f xml:space="preserve"> Equity!BZ$47</f>
        <v>62753.037511371665</v>
      </c>
      <c r="CA63" s="450">
        <f xml:space="preserve"> Equity!CA$47</f>
        <v>65699.629904910806</v>
      </c>
      <c r="CB63" s="450">
        <f xml:space="preserve"> Equity!CB$47</f>
        <v>66671.605775427248</v>
      </c>
      <c r="CC63" s="450">
        <f xml:space="preserve"> Equity!CC$47</f>
        <v>66023.572846572235</v>
      </c>
      <c r="CD63" s="450">
        <f xml:space="preserve"> Equity!CD$47</f>
        <v>66773.461688990006</v>
      </c>
      <c r="CE63" s="450">
        <f xml:space="preserve"> Equity!CE$47</f>
        <v>69710.390893934746</v>
      </c>
      <c r="CF63" s="450">
        <f xml:space="preserve"> Equity!CF$47</f>
        <v>70682.623488600017</v>
      </c>
      <c r="CG63" s="450">
        <f xml:space="preserve"> Equity!CG$47</f>
        <v>70042.763082032354</v>
      </c>
      <c r="CH63" s="450">
        <f xml:space="preserve"> Equity!CH$47</f>
        <v>70793.870299150134</v>
      </c>
      <c r="CI63" s="450">
        <f xml:space="preserve"> Equity!CI$47</f>
        <v>73721.184821292438</v>
      </c>
      <c r="CJ63" s="450">
        <f xml:space="preserve"> Equity!CJ$47</f>
        <v>74708.03044382896</v>
      </c>
      <c r="CK63" s="450">
        <f xml:space="preserve"> Equity!CK$47</f>
        <v>74061.946146002432</v>
      </c>
      <c r="CL63" s="450">
        <f xml:space="preserve"> Equity!CL$47</f>
        <v>74814.265153159315</v>
      </c>
      <c r="CM63" s="450">
        <f xml:space="preserve"> Equity!CM$47</f>
        <v>77732.013265638103</v>
      </c>
      <c r="CN63" s="450">
        <f xml:space="preserve"> Equity!CN$47</f>
        <v>78704.762610119855</v>
      </c>
      <c r="CO63" s="450">
        <f xml:space="preserve"> Equity!CO$47</f>
        <v>78081.123853497484</v>
      </c>
      <c r="CP63" s="450">
        <f xml:space="preserve"> Equity!CP$47</f>
        <v>78834.648088251401</v>
      </c>
      <c r="CQ63" s="450">
        <f xml:space="preserve"> Equity!CQ$47</f>
        <v>81742.877832884682</v>
      </c>
      <c r="CR63" s="450">
        <f xml:space="preserve"> Equity!CR$47</f>
        <v>82715.887288231592</v>
      </c>
      <c r="CS63" s="450">
        <f xml:space="preserve"> Equity!CS$47</f>
        <v>82100.298046357013</v>
      </c>
      <c r="CT63" s="450">
        <f xml:space="preserve"> Equity!CT$47</f>
        <v>82855.020968161843</v>
      </c>
      <c r="CU63" s="450">
        <f xml:space="preserve"> Equity!CU$47</f>
        <v>85753.780156775814</v>
      </c>
      <c r="CV63" s="450">
        <f xml:space="preserve"> Equity!CV$47</f>
        <v>86727.05093835594</v>
      </c>
      <c r="CW63" s="450">
        <f xml:space="preserve"> Equity!CW$47</f>
        <v>86119.470593834194</v>
      </c>
      <c r="CX63" s="450">
        <f xml:space="preserve"> Equity!CX$47</f>
        <v>86875.385683714165</v>
      </c>
      <c r="CY63" s="450">
        <f xml:space="preserve"> Equity!CY$47</f>
        <v>89764.721899469223</v>
      </c>
      <c r="CZ63" s="450">
        <f xml:space="preserve"> Equity!CZ$47</f>
        <v>90752.120593905114</v>
      </c>
      <c r="DA63" s="450">
        <f xml:space="preserve"> Equity!DA$47</f>
        <v>90138.6433931965</v>
      </c>
      <c r="DB63" s="450">
        <f xml:space="preserve"> Equity!DB$47</f>
        <v>90895.744153417763</v>
      </c>
      <c r="DC63" s="450">
        <f xml:space="preserve"> Equity!DC$47</f>
        <v>93775.704752131613</v>
      </c>
      <c r="DD63" s="450">
        <f xml:space="preserve"> Equity!DD$47</f>
        <v>94749.502011160206</v>
      </c>
      <c r="DE63" s="450">
        <f xml:space="preserve"> Equity!DE$47</f>
        <v>94157.81837033818</v>
      </c>
      <c r="DF63" s="450">
        <f xml:space="preserve"> Equity!DF$47</f>
        <v>94916.098324077684</v>
      </c>
      <c r="DG63" s="450">
        <f xml:space="preserve"> Equity!DG$47</f>
        <v>97786.730435545585</v>
      </c>
      <c r="DH63" s="450">
        <f xml:space="preserve"> Equity!DH$47</f>
        <v>-689.14681089110672</v>
      </c>
      <c r="DI63" s="450">
        <f xml:space="preserve"> Equity!DI$47</f>
        <v>8.6401996668428183E-12</v>
      </c>
      <c r="DJ63" s="450">
        <f xml:space="preserve"> Equity!DJ$47</f>
        <v>8.6401996668428183E-12</v>
      </c>
      <c r="DK63" s="450">
        <f xml:space="preserve"> Equity!DK$47</f>
        <v>8.6401996668428183E-12</v>
      </c>
      <c r="DL63" s="450">
        <f xml:space="preserve"> Equity!DL$47</f>
        <v>8.6401996668428183E-12</v>
      </c>
      <c r="DM63" s="450">
        <f xml:space="preserve"> Equity!DM$47</f>
        <v>8.6401996668428183E-12</v>
      </c>
      <c r="DN63" s="450">
        <f xml:space="preserve"> Equity!DN$47</f>
        <v>8.6401996668428183E-12</v>
      </c>
      <c r="DO63" s="450">
        <f xml:space="preserve"> Equity!DO$47</f>
        <v>8.6401996668428183E-12</v>
      </c>
      <c r="DP63" s="450">
        <f xml:space="preserve"> Equity!DP$47</f>
        <v>8.6401996668428183E-12</v>
      </c>
      <c r="DQ63" s="450">
        <f xml:space="preserve"> Equity!DQ$47</f>
        <v>8.6401996668428183E-12</v>
      </c>
      <c r="DR63" s="450">
        <f xml:space="preserve"> Equity!DR$47</f>
        <v>8.6401996668428183E-12</v>
      </c>
      <c r="DS63" s="450">
        <f xml:space="preserve"> Equity!DS$47</f>
        <v>8.6401996668428183E-12</v>
      </c>
      <c r="DT63" s="450">
        <f xml:space="preserve"> Equity!DT$47</f>
        <v>8.6401996668428183E-12</v>
      </c>
      <c r="DU63" s="450">
        <f xml:space="preserve"> Equity!DU$47</f>
        <v>8.6401996668428183E-12</v>
      </c>
      <c r="DV63" s="450">
        <f xml:space="preserve"> Equity!DV$47</f>
        <v>8.6401996668428183E-12</v>
      </c>
      <c r="DW63" s="450">
        <f xml:space="preserve"> Equity!DW$47</f>
        <v>8.6401996668428183E-12</v>
      </c>
      <c r="DX63" s="450">
        <f xml:space="preserve"> Equity!DX$47</f>
        <v>8.6401996668428183E-12</v>
      </c>
      <c r="DY63" s="450">
        <f xml:space="preserve"> Equity!DY$47</f>
        <v>8.6401996668428183E-12</v>
      </c>
      <c r="DZ63" s="450">
        <f xml:space="preserve"> Equity!DZ$47</f>
        <v>8.6401996668428183E-12</v>
      </c>
      <c r="EA63" s="450">
        <f xml:space="preserve"> Equity!EA$47</f>
        <v>8.6401996668428183E-12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3429.6428571428569</v>
      </c>
      <c r="N65" s="204">
        <f t="shared" si="42"/>
        <v>3700.760869565217</v>
      </c>
      <c r="O65" s="204">
        <f t="shared" si="42"/>
        <v>3124.1260343070653</v>
      </c>
      <c r="P65" s="204">
        <f t="shared" si="42"/>
        <v>4127.5188125781251</v>
      </c>
      <c r="Q65" s="204">
        <f t="shared" si="42"/>
        <v>5126.7480944801246</v>
      </c>
      <c r="R65" s="204">
        <f t="shared" si="42"/>
        <v>6125.9972497899989</v>
      </c>
      <c r="S65" s="204">
        <f t="shared" si="42"/>
        <v>7126.6272360389485</v>
      </c>
      <c r="T65" s="204">
        <f t="shared" si="42"/>
        <v>8130.0883804906789</v>
      </c>
      <c r="U65" s="204">
        <f t="shared" si="42"/>
        <v>9129.3021320371627</v>
      </c>
      <c r="V65" s="204">
        <f t="shared" si="42"/>
        <v>10128.536157450637</v>
      </c>
      <c r="W65" s="204">
        <f t="shared" si="42"/>
        <v>11129.178838237891</v>
      </c>
      <c r="X65" s="204">
        <f t="shared" si="42"/>
        <v>12131.251377840388</v>
      </c>
      <c r="Y65" s="204">
        <f t="shared" si="42"/>
        <v>13131.90763472959</v>
      </c>
      <c r="Z65" s="204">
        <f t="shared" si="42"/>
        <v>14131.12622537168</v>
      </c>
      <c r="AA65" s="204">
        <f t="shared" si="42"/>
        <v>15131.781856498539</v>
      </c>
      <c r="AB65" s="204">
        <f t="shared" si="42"/>
        <v>16135.383893909499</v>
      </c>
      <c r="AC65" s="204">
        <f t="shared" si="42"/>
        <v>17134.565639605647</v>
      </c>
      <c r="AD65" s="204">
        <f t="shared" si="42"/>
        <v>18133.768484457985</v>
      </c>
      <c r="AE65" s="204">
        <f t="shared" si="42"/>
        <v>19134.437326880274</v>
      </c>
      <c r="AF65" s="204">
        <f t="shared" si="42"/>
        <v>20138.111947148336</v>
      </c>
      <c r="AG65" s="204">
        <f t="shared" si="42"/>
        <v>21137.277204610622</v>
      </c>
      <c r="AH65" s="204">
        <f t="shared" si="42"/>
        <v>22136.463986387658</v>
      </c>
      <c r="AI65" s="204">
        <f t="shared" si="42"/>
        <v>23137.146306319592</v>
      </c>
      <c r="AJ65" s="204">
        <f t="shared" si="42"/>
        <v>24140.894972025661</v>
      </c>
      <c r="AK65" s="204">
        <f t="shared" si="42"/>
        <v>25140.043409007925</v>
      </c>
      <c r="AL65" s="204">
        <f t="shared" si="42"/>
        <v>26139.213804030649</v>
      </c>
      <c r="AM65" s="204">
        <f t="shared" si="42"/>
        <v>27139.909873050805</v>
      </c>
      <c r="AN65" s="204">
        <f t="shared" si="42"/>
        <v>28142.154580904149</v>
      </c>
      <c r="AO65" s="204">
        <f t="shared" si="42"/>
        <v>29142.865353808669</v>
      </c>
      <c r="AP65" s="204">
        <f t="shared" ref="AP65:BU65" si="43">SUM(AP63:AP64)</f>
        <v>30142.019031875781</v>
      </c>
      <c r="AQ65" s="204">
        <f t="shared" si="43"/>
        <v>31142.729127035156</v>
      </c>
      <c r="AR65" s="204">
        <f t="shared" si="43"/>
        <v>32146.630389840786</v>
      </c>
      <c r="AS65" s="204">
        <f t="shared" si="43"/>
        <v>33145.744162209878</v>
      </c>
      <c r="AT65" s="204">
        <f t="shared" si="43"/>
        <v>34144.880786466354</v>
      </c>
      <c r="AU65" s="204">
        <f t="shared" si="43"/>
        <v>35145.605190398688</v>
      </c>
      <c r="AV65" s="204">
        <f t="shared" si="43"/>
        <v>36149.585065602922</v>
      </c>
      <c r="AW65" s="204">
        <f t="shared" si="43"/>
        <v>37148.680980041579</v>
      </c>
      <c r="AX65" s="204">
        <f t="shared" si="43"/>
        <v>38147.800206844593</v>
      </c>
      <c r="AY65" s="204">
        <f t="shared" si="43"/>
        <v>39148.539207878821</v>
      </c>
      <c r="AZ65" s="204">
        <f t="shared" si="43"/>
        <v>40152.59927956084</v>
      </c>
      <c r="BA65" s="204">
        <f t="shared" si="43"/>
        <v>41151.676976222836</v>
      </c>
      <c r="BB65" s="204">
        <f t="shared" si="43"/>
        <v>42150.778455004991</v>
      </c>
      <c r="BC65" s="204">
        <f t="shared" si="43"/>
        <v>43151.532347280016</v>
      </c>
      <c r="BD65" s="204">
        <f t="shared" si="43"/>
        <v>44153.963525599014</v>
      </c>
      <c r="BE65" s="204">
        <f t="shared" si="43"/>
        <v>45154.73334322701</v>
      </c>
      <c r="BF65" s="204">
        <f t="shared" si="43"/>
        <v>46153.816716356814</v>
      </c>
      <c r="BG65" s="204">
        <f t="shared" si="43"/>
        <v>47154.585799938599</v>
      </c>
      <c r="BH65" s="204">
        <f t="shared" si="43"/>
        <v>48158.811145136926</v>
      </c>
      <c r="BI65" s="204">
        <f t="shared" si="43"/>
        <v>49157.851297556423</v>
      </c>
      <c r="BJ65" s="204">
        <f t="shared" si="43"/>
        <v>50156.916200195898</v>
      </c>
      <c r="BK65" s="204">
        <f t="shared" si="43"/>
        <v>51157.70078119688</v>
      </c>
      <c r="BL65" s="204">
        <f t="shared" si="43"/>
        <v>52162.011269216266</v>
      </c>
      <c r="BM65" s="204">
        <f t="shared" si="43"/>
        <v>53161.032080226491</v>
      </c>
      <c r="BN65" s="204">
        <f t="shared" si="43"/>
        <v>54160.078140186015</v>
      </c>
      <c r="BO65" s="204">
        <f t="shared" si="43"/>
        <v>55160.878530886941</v>
      </c>
      <c r="BP65" s="204">
        <f t="shared" si="43"/>
        <v>56165.275877397857</v>
      </c>
      <c r="BQ65" s="204">
        <f t="shared" si="43"/>
        <v>57164.276957259732</v>
      </c>
      <c r="BR65" s="204">
        <f t="shared" si="43"/>
        <v>58163.303794849882</v>
      </c>
      <c r="BS65" s="204">
        <f t="shared" si="43"/>
        <v>59164.120313824125</v>
      </c>
      <c r="BT65" s="204">
        <f t="shared" si="43"/>
        <v>60166.753452925048</v>
      </c>
      <c r="BU65" s="204">
        <f t="shared" si="43"/>
        <v>61167.587220189671</v>
      </c>
      <c r="BV65" s="204">
        <f t="shared" ref="BV65:DA65" si="44">SUM(BV63:BV64)</f>
        <v>62166.594448070071</v>
      </c>
      <c r="BW65" s="204">
        <f t="shared" si="44"/>
        <v>63167.427420310414</v>
      </c>
      <c r="BX65" s="204">
        <f t="shared" si="44"/>
        <v>64172.003769798903</v>
      </c>
      <c r="BY65" s="204">
        <f t="shared" si="44"/>
        <v>65170.964186574842</v>
      </c>
      <c r="BZ65" s="204">
        <f t="shared" si="44"/>
        <v>66169.95140960002</v>
      </c>
      <c r="CA65" s="204">
        <f t="shared" si="44"/>
        <v>67170.801166648016</v>
      </c>
      <c r="CB65" s="204">
        <f t="shared" si="44"/>
        <v>68175.469731869729</v>
      </c>
      <c r="CC65" s="204">
        <f t="shared" si="44"/>
        <v>69174.409200523267</v>
      </c>
      <c r="CD65" s="204">
        <f t="shared" si="44"/>
        <v>70173.376015585382</v>
      </c>
      <c r="CE65" s="204">
        <f t="shared" si="44"/>
        <v>71174.242895663308</v>
      </c>
      <c r="CF65" s="204">
        <f t="shared" si="44"/>
        <v>72179.00553481144</v>
      </c>
      <c r="CG65" s="204">
        <f t="shared" si="44"/>
        <v>73177.923633227401</v>
      </c>
      <c r="CH65" s="204">
        <f t="shared" si="44"/>
        <v>74176.869629095774</v>
      </c>
      <c r="CI65" s="204">
        <f t="shared" si="44"/>
        <v>75177.753977241257</v>
      </c>
      <c r="CJ65" s="204">
        <f t="shared" si="44"/>
        <v>76180.605854238762</v>
      </c>
      <c r="CK65" s="204">
        <f t="shared" si="44"/>
        <v>77181.508883509945</v>
      </c>
      <c r="CL65" s="204">
        <f t="shared" si="44"/>
        <v>78180.433640667427</v>
      </c>
      <c r="CM65" s="204">
        <f t="shared" si="44"/>
        <v>79181.335808870761</v>
      </c>
      <c r="CN65" s="204">
        <f t="shared" si="44"/>
        <v>80186.292320979905</v>
      </c>
      <c r="CO65" s="204">
        <f t="shared" si="44"/>
        <v>81185.166378380585</v>
      </c>
      <c r="CP65" s="204">
        <f t="shared" si="44"/>
        <v>82184.069468856484</v>
      </c>
      <c r="CQ65" s="204">
        <f t="shared" si="44"/>
        <v>83184.989816200759</v>
      </c>
      <c r="CR65" s="204">
        <f t="shared" si="44"/>
        <v>84190.046204510247</v>
      </c>
      <c r="CS65" s="204">
        <f t="shared" si="44"/>
        <v>85188.89757360387</v>
      </c>
      <c r="CT65" s="204">
        <f t="shared" si="44"/>
        <v>86187.778560803708</v>
      </c>
      <c r="CU65" s="204">
        <f t="shared" si="44"/>
        <v>87188.717453607736</v>
      </c>
      <c r="CV65" s="204">
        <f t="shared" si="44"/>
        <v>88193.875730673011</v>
      </c>
      <c r="CW65" s="204">
        <f t="shared" si="44"/>
        <v>89192.703954278841</v>
      </c>
      <c r="CX65" s="204">
        <f t="shared" si="44"/>
        <v>90191.562392810563</v>
      </c>
      <c r="CY65" s="204">
        <f t="shared" si="44"/>
        <v>91192.520204774613</v>
      </c>
      <c r="CZ65" s="204">
        <f t="shared" si="44"/>
        <v>92195.608990477602</v>
      </c>
      <c r="DA65" s="204">
        <f t="shared" si="44"/>
        <v>93196.58703542997</v>
      </c>
      <c r="DB65" s="204">
        <f t="shared" ref="DB65:EA65" si="45">SUM(DB63:DB64)</f>
        <v>94195.422470926613</v>
      </c>
      <c r="DC65" s="204">
        <f t="shared" si="45"/>
        <v>95196.399583281251</v>
      </c>
      <c r="DD65" s="204">
        <f t="shared" si="45"/>
        <v>96201.767838557615</v>
      </c>
      <c r="DE65" s="204">
        <f t="shared" si="45"/>
        <v>97200.548362610294</v>
      </c>
      <c r="DF65" s="204">
        <f t="shared" si="45"/>
        <v>98199.360331549178</v>
      </c>
      <c r="DG65" s="204">
        <f t="shared" si="45"/>
        <v>99200.357133206926</v>
      </c>
      <c r="DH65" s="204">
        <f t="shared" si="45"/>
        <v>755.89381338492558</v>
      </c>
      <c r="DI65" s="204">
        <f t="shared" si="45"/>
        <v>8.6401996668428183E-12</v>
      </c>
      <c r="DJ65" s="204">
        <f t="shared" si="45"/>
        <v>8.6401996668428183E-12</v>
      </c>
      <c r="DK65" s="204">
        <f t="shared" si="45"/>
        <v>8.6401996668428183E-12</v>
      </c>
      <c r="DL65" s="204">
        <f t="shared" si="45"/>
        <v>8.6401996668428183E-12</v>
      </c>
      <c r="DM65" s="204">
        <f t="shared" si="45"/>
        <v>8.6401996668428183E-12</v>
      </c>
      <c r="DN65" s="204">
        <f t="shared" si="45"/>
        <v>8.6401996668428183E-12</v>
      </c>
      <c r="DO65" s="204">
        <f t="shared" si="45"/>
        <v>8.6401996668428183E-12</v>
      </c>
      <c r="DP65" s="204">
        <f t="shared" si="45"/>
        <v>8.6401996668428183E-12</v>
      </c>
      <c r="DQ65" s="204">
        <f t="shared" si="45"/>
        <v>8.6401996668428183E-12</v>
      </c>
      <c r="DR65" s="204">
        <f t="shared" si="45"/>
        <v>8.6401996668428183E-12</v>
      </c>
      <c r="DS65" s="204">
        <f t="shared" si="45"/>
        <v>8.6401996668428183E-12</v>
      </c>
      <c r="DT65" s="204">
        <f t="shared" si="45"/>
        <v>8.6401996668428183E-12</v>
      </c>
      <c r="DU65" s="204">
        <f t="shared" si="45"/>
        <v>8.6401996668428183E-12</v>
      </c>
      <c r="DV65" s="204">
        <f t="shared" si="45"/>
        <v>8.6401996668428183E-12</v>
      </c>
      <c r="DW65" s="204">
        <f t="shared" si="45"/>
        <v>8.6401996668428183E-12</v>
      </c>
      <c r="DX65" s="204">
        <f t="shared" si="45"/>
        <v>8.6401996668428183E-12</v>
      </c>
      <c r="DY65" s="204">
        <f t="shared" si="45"/>
        <v>8.6401996668428183E-12</v>
      </c>
      <c r="DZ65" s="204">
        <f t="shared" si="45"/>
        <v>8.6401996668428183E-12</v>
      </c>
      <c r="EA65" s="204">
        <f t="shared" si="45"/>
        <v>8.6401996668428183E-12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102429.64285714286</v>
      </c>
      <c r="N67" s="179">
        <f t="shared" si="46"/>
        <v>101700.76086956522</v>
      </c>
      <c r="O67" s="179">
        <f t="shared" si="46"/>
        <v>100124.12603430706</v>
      </c>
      <c r="P67" s="179">
        <f t="shared" si="46"/>
        <v>100127.51881257813</v>
      </c>
      <c r="Q67" s="179">
        <f t="shared" si="46"/>
        <v>100126.74809448012</v>
      </c>
      <c r="R67" s="179">
        <f t="shared" si="46"/>
        <v>100125.99724979</v>
      </c>
      <c r="S67" s="179">
        <f t="shared" si="46"/>
        <v>100126.62723603894</v>
      </c>
      <c r="T67" s="179">
        <f t="shared" si="46"/>
        <v>100130.08838049068</v>
      </c>
      <c r="U67" s="179">
        <f t="shared" si="46"/>
        <v>100129.30213203716</v>
      </c>
      <c r="V67" s="179">
        <f t="shared" si="46"/>
        <v>100128.53615745064</v>
      </c>
      <c r="W67" s="179">
        <f t="shared" si="46"/>
        <v>100129.17883823789</v>
      </c>
      <c r="X67" s="179">
        <f t="shared" si="46"/>
        <v>100131.25137784038</v>
      </c>
      <c r="Y67" s="179">
        <f t="shared" si="46"/>
        <v>100131.90763472959</v>
      </c>
      <c r="Z67" s="179">
        <f t="shared" si="46"/>
        <v>100131.12622537168</v>
      </c>
      <c r="AA67" s="179">
        <f t="shared" si="46"/>
        <v>100131.78185649854</v>
      </c>
      <c r="AB67" s="179">
        <f t="shared" si="46"/>
        <v>100135.3838939095</v>
      </c>
      <c r="AC67" s="179">
        <f t="shared" si="46"/>
        <v>100134.56563960564</v>
      </c>
      <c r="AD67" s="179">
        <f t="shared" si="46"/>
        <v>100133.76848445798</v>
      </c>
      <c r="AE67" s="179">
        <f t="shared" si="46"/>
        <v>100134.43732688027</v>
      </c>
      <c r="AF67" s="179">
        <f t="shared" si="46"/>
        <v>100138.11194714834</v>
      </c>
      <c r="AG67" s="179">
        <f t="shared" si="46"/>
        <v>100137.27720461063</v>
      </c>
      <c r="AH67" s="179">
        <f t="shared" si="46"/>
        <v>100136.46398638765</v>
      </c>
      <c r="AI67" s="179">
        <f t="shared" si="46"/>
        <v>100137.1463063196</v>
      </c>
      <c r="AJ67" s="179">
        <f t="shared" si="46"/>
        <v>100140.89497202566</v>
      </c>
      <c r="AK67" s="179">
        <f t="shared" si="46"/>
        <v>100140.04340900792</v>
      </c>
      <c r="AL67" s="179">
        <f t="shared" si="46"/>
        <v>100139.21380403065</v>
      </c>
      <c r="AM67" s="179">
        <f t="shared" si="46"/>
        <v>100139.90987305081</v>
      </c>
      <c r="AN67" s="179">
        <f t="shared" si="46"/>
        <v>100142.15458090414</v>
      </c>
      <c r="AO67" s="179">
        <f t="shared" si="46"/>
        <v>100142.86535380867</v>
      </c>
      <c r="AP67" s="179">
        <f t="shared" ref="AP67:BU67" si="47" xml:space="preserve"> AP65 + AP60</f>
        <v>100142.01903187578</v>
      </c>
      <c r="AQ67" s="179">
        <f t="shared" si="47"/>
        <v>100142.72912703516</v>
      </c>
      <c r="AR67" s="179">
        <f t="shared" si="47"/>
        <v>100146.63038984078</v>
      </c>
      <c r="AS67" s="179">
        <f t="shared" si="47"/>
        <v>100145.74416220988</v>
      </c>
      <c r="AT67" s="179">
        <f t="shared" si="47"/>
        <v>100144.88078646635</v>
      </c>
      <c r="AU67" s="179">
        <f t="shared" si="47"/>
        <v>100145.6051903987</v>
      </c>
      <c r="AV67" s="179">
        <f t="shared" si="47"/>
        <v>100149.58506560292</v>
      </c>
      <c r="AW67" s="179">
        <f t="shared" si="47"/>
        <v>100148.68098004158</v>
      </c>
      <c r="AX67" s="179">
        <f t="shared" si="47"/>
        <v>100147.80020684459</v>
      </c>
      <c r="AY67" s="179">
        <f t="shared" si="47"/>
        <v>100148.53920787881</v>
      </c>
      <c r="AZ67" s="179">
        <f t="shared" si="47"/>
        <v>100152.59927956085</v>
      </c>
      <c r="BA67" s="179">
        <f t="shared" si="47"/>
        <v>100151.67697622284</v>
      </c>
      <c r="BB67" s="179">
        <f t="shared" si="47"/>
        <v>100150.778455005</v>
      </c>
      <c r="BC67" s="179">
        <f t="shared" si="47"/>
        <v>100151.53234728001</v>
      </c>
      <c r="BD67" s="179">
        <f t="shared" si="47"/>
        <v>100153.96352559901</v>
      </c>
      <c r="BE67" s="179">
        <f t="shared" si="47"/>
        <v>100154.73334322701</v>
      </c>
      <c r="BF67" s="179">
        <f t="shared" si="47"/>
        <v>100153.81671635681</v>
      </c>
      <c r="BG67" s="179">
        <f t="shared" si="47"/>
        <v>100154.58579993859</v>
      </c>
      <c r="BH67" s="179">
        <f t="shared" si="47"/>
        <v>100158.81114513692</v>
      </c>
      <c r="BI67" s="179">
        <f t="shared" si="47"/>
        <v>100157.85129755642</v>
      </c>
      <c r="BJ67" s="179">
        <f t="shared" si="47"/>
        <v>100156.9162001959</v>
      </c>
      <c r="BK67" s="179">
        <f t="shared" si="47"/>
        <v>100157.70078119688</v>
      </c>
      <c r="BL67" s="179">
        <f t="shared" si="47"/>
        <v>100162.01126921627</v>
      </c>
      <c r="BM67" s="179">
        <f t="shared" si="47"/>
        <v>100161.03208022649</v>
      </c>
      <c r="BN67" s="179">
        <f t="shared" si="47"/>
        <v>100160.07814018601</v>
      </c>
      <c r="BO67" s="179">
        <f t="shared" si="47"/>
        <v>100160.87853088694</v>
      </c>
      <c r="BP67" s="179">
        <f t="shared" si="47"/>
        <v>100165.27587739786</v>
      </c>
      <c r="BQ67" s="179">
        <f t="shared" si="47"/>
        <v>100164.27695725973</v>
      </c>
      <c r="BR67" s="179">
        <f t="shared" si="47"/>
        <v>100163.30379484988</v>
      </c>
      <c r="BS67" s="179">
        <f t="shared" si="47"/>
        <v>100164.12031382413</v>
      </c>
      <c r="BT67" s="179">
        <f t="shared" si="47"/>
        <v>100166.75345292504</v>
      </c>
      <c r="BU67" s="179">
        <f t="shared" si="47"/>
        <v>100167.58722018967</v>
      </c>
      <c r="BV67" s="179">
        <f t="shared" ref="BV67:DA67" si="48" xml:space="preserve"> BV65 + BV60</f>
        <v>100166.59444807007</v>
      </c>
      <c r="BW67" s="179">
        <f t="shared" si="48"/>
        <v>100167.42742031041</v>
      </c>
      <c r="BX67" s="179">
        <f t="shared" si="48"/>
        <v>100172.0037697989</v>
      </c>
      <c r="BY67" s="179">
        <f t="shared" si="48"/>
        <v>100170.96418657484</v>
      </c>
      <c r="BZ67" s="179">
        <f t="shared" si="48"/>
        <v>100169.95140960002</v>
      </c>
      <c r="CA67" s="179">
        <f t="shared" si="48"/>
        <v>100170.80116664802</v>
      </c>
      <c r="CB67" s="179">
        <f t="shared" si="48"/>
        <v>100175.46973186973</v>
      </c>
      <c r="CC67" s="179">
        <f t="shared" si="48"/>
        <v>100174.40920052327</v>
      </c>
      <c r="CD67" s="179">
        <f t="shared" si="48"/>
        <v>100173.37601558538</v>
      </c>
      <c r="CE67" s="179">
        <f t="shared" si="48"/>
        <v>100174.24289566331</v>
      </c>
      <c r="CF67" s="179">
        <f t="shared" si="48"/>
        <v>100179.00553481144</v>
      </c>
      <c r="CG67" s="179">
        <f t="shared" si="48"/>
        <v>100177.9236332274</v>
      </c>
      <c r="CH67" s="179">
        <f t="shared" si="48"/>
        <v>100176.86962909577</v>
      </c>
      <c r="CI67" s="179">
        <f t="shared" si="48"/>
        <v>100177.75397724126</v>
      </c>
      <c r="CJ67" s="179">
        <f t="shared" si="48"/>
        <v>100180.60585423876</v>
      </c>
      <c r="CK67" s="179">
        <f t="shared" si="48"/>
        <v>100181.50888350995</v>
      </c>
      <c r="CL67" s="179">
        <f t="shared" si="48"/>
        <v>100180.43364066743</v>
      </c>
      <c r="CM67" s="179">
        <f t="shared" si="48"/>
        <v>100181.33580887076</v>
      </c>
      <c r="CN67" s="179">
        <f t="shared" si="48"/>
        <v>100186.2923209799</v>
      </c>
      <c r="CO67" s="179">
        <f t="shared" si="48"/>
        <v>100185.16637838059</v>
      </c>
      <c r="CP67" s="179">
        <f t="shared" si="48"/>
        <v>100184.06946885648</v>
      </c>
      <c r="CQ67" s="179">
        <f t="shared" si="48"/>
        <v>100184.98981620076</v>
      </c>
      <c r="CR67" s="179">
        <f t="shared" si="48"/>
        <v>100190.04620451025</v>
      </c>
      <c r="CS67" s="179">
        <f t="shared" si="48"/>
        <v>100188.89757360387</v>
      </c>
      <c r="CT67" s="179">
        <f t="shared" si="48"/>
        <v>100187.77856080371</v>
      </c>
      <c r="CU67" s="179">
        <f t="shared" si="48"/>
        <v>100188.71745360774</v>
      </c>
      <c r="CV67" s="179">
        <f t="shared" si="48"/>
        <v>100193.87573067301</v>
      </c>
      <c r="CW67" s="179">
        <f t="shared" si="48"/>
        <v>100192.70395427884</v>
      </c>
      <c r="CX67" s="179">
        <f t="shared" si="48"/>
        <v>100191.56239281056</v>
      </c>
      <c r="CY67" s="179">
        <f t="shared" si="48"/>
        <v>100192.52020477461</v>
      </c>
      <c r="CZ67" s="179">
        <f t="shared" si="48"/>
        <v>100195.6089904776</v>
      </c>
      <c r="DA67" s="179">
        <f t="shared" si="48"/>
        <v>100196.58703542997</v>
      </c>
      <c r="DB67" s="179">
        <f t="shared" ref="DB67:EA67" si="49" xml:space="preserve"> DB65 + DB60</f>
        <v>100195.42247092661</v>
      </c>
      <c r="DC67" s="179">
        <f t="shared" si="49"/>
        <v>100196.39958328125</v>
      </c>
      <c r="DD67" s="179">
        <f t="shared" si="49"/>
        <v>100201.76783855761</v>
      </c>
      <c r="DE67" s="179">
        <f t="shared" si="49"/>
        <v>100200.54836261029</v>
      </c>
      <c r="DF67" s="179">
        <f t="shared" si="49"/>
        <v>100199.36033154918</v>
      </c>
      <c r="DG67" s="179">
        <f t="shared" si="49"/>
        <v>100200.35713320693</v>
      </c>
      <c r="DH67" s="179">
        <f t="shared" si="49"/>
        <v>755.89381338492558</v>
      </c>
      <c r="DI67" s="179">
        <f t="shared" si="49"/>
        <v>8.6401996668428183E-12</v>
      </c>
      <c r="DJ67" s="179">
        <f t="shared" si="49"/>
        <v>8.6401996668428183E-12</v>
      </c>
      <c r="DK67" s="179">
        <f t="shared" si="49"/>
        <v>8.6401996668428183E-12</v>
      </c>
      <c r="DL67" s="179">
        <f t="shared" si="49"/>
        <v>8.6401996668428183E-12</v>
      </c>
      <c r="DM67" s="179">
        <f t="shared" si="49"/>
        <v>8.6401996668428183E-12</v>
      </c>
      <c r="DN67" s="179">
        <f t="shared" si="49"/>
        <v>8.6401996668428183E-12</v>
      </c>
      <c r="DO67" s="179">
        <f t="shared" si="49"/>
        <v>8.6401996668428183E-12</v>
      </c>
      <c r="DP67" s="179">
        <f t="shared" si="49"/>
        <v>8.6401996668428183E-12</v>
      </c>
      <c r="DQ67" s="179">
        <f t="shared" si="49"/>
        <v>8.6401996668428183E-12</v>
      </c>
      <c r="DR67" s="179">
        <f t="shared" si="49"/>
        <v>8.6401996668428183E-12</v>
      </c>
      <c r="DS67" s="179">
        <f t="shared" si="49"/>
        <v>8.6401996668428183E-12</v>
      </c>
      <c r="DT67" s="179">
        <f t="shared" si="49"/>
        <v>8.6401996668428183E-12</v>
      </c>
      <c r="DU67" s="179">
        <f t="shared" si="49"/>
        <v>8.6401996668428183E-12</v>
      </c>
      <c r="DV67" s="179">
        <f t="shared" si="49"/>
        <v>8.6401996668428183E-12</v>
      </c>
      <c r="DW67" s="179">
        <f t="shared" si="49"/>
        <v>8.6401996668428183E-12</v>
      </c>
      <c r="DX67" s="179">
        <f t="shared" si="49"/>
        <v>8.6401996668428183E-12</v>
      </c>
      <c r="DY67" s="179">
        <f t="shared" si="49"/>
        <v>8.6401996668428183E-12</v>
      </c>
      <c r="DZ67" s="179">
        <f t="shared" si="49"/>
        <v>8.6401996668428183E-12</v>
      </c>
      <c r="EA67" s="179">
        <f t="shared" si="49"/>
        <v>8.6401996668428183E-12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outlineLevel="1" x14ac:dyDescent="0.35">
      <c r="A70" s="176"/>
      <c r="D70" s="180"/>
      <c r="E70" s="367" t="s">
        <v>138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139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140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Equity!E$24</f>
        <v>Share capital balance</v>
      </c>
      <c r="F73" s="450">
        <f xml:space="preserve"> Equity!F$24</f>
        <v>0</v>
      </c>
      <c r="G73" s="450" t="str">
        <f xml:space="preserve"> Equity!G$24</f>
        <v>$ 000s</v>
      </c>
      <c r="H73" s="450">
        <f xml:space="preserve"> Equity!H$24</f>
        <v>0</v>
      </c>
      <c r="I73" s="450">
        <f xml:space="preserve"> Equity!I$24</f>
        <v>0</v>
      </c>
      <c r="J73" s="450">
        <f xml:space="preserve"> Equity!J$24</f>
        <v>0</v>
      </c>
      <c r="K73" s="450">
        <f xml:space="preserve"> Equity!K$24</f>
        <v>0</v>
      </c>
      <c r="L73" s="450">
        <f xml:space="preserve"> Equity!L$24</f>
        <v>100000</v>
      </c>
      <c r="M73" s="450">
        <f xml:space="preserve"> Equity!M$24</f>
        <v>100000</v>
      </c>
      <c r="N73" s="450">
        <f xml:space="preserve"> Equity!N$24</f>
        <v>100000</v>
      </c>
      <c r="O73" s="450">
        <f xml:space="preserve"> Equity!O$24</f>
        <v>100000</v>
      </c>
      <c r="P73" s="450">
        <f xml:space="preserve"> Equity!P$24</f>
        <v>100000</v>
      </c>
      <c r="Q73" s="450">
        <f xml:space="preserve"> Equity!Q$24</f>
        <v>100000</v>
      </c>
      <c r="R73" s="450">
        <f xml:space="preserve"> Equity!R$24</f>
        <v>100000</v>
      </c>
      <c r="S73" s="450">
        <f xml:space="preserve"> Equity!S$24</f>
        <v>100000</v>
      </c>
      <c r="T73" s="450">
        <f xml:space="preserve"> Equity!T$24</f>
        <v>100000</v>
      </c>
      <c r="U73" s="450">
        <f xml:space="preserve"> Equity!U$24</f>
        <v>100000</v>
      </c>
      <c r="V73" s="450">
        <f xml:space="preserve"> Equity!V$24</f>
        <v>100000</v>
      </c>
      <c r="W73" s="450">
        <f xml:space="preserve"> Equity!W$24</f>
        <v>100000</v>
      </c>
      <c r="X73" s="450">
        <f xml:space="preserve"> Equity!X$24</f>
        <v>100000</v>
      </c>
      <c r="Y73" s="450">
        <f xml:space="preserve"> Equity!Y$24</f>
        <v>100000</v>
      </c>
      <c r="Z73" s="450">
        <f xml:space="preserve"> Equity!Z$24</f>
        <v>100000</v>
      </c>
      <c r="AA73" s="450">
        <f xml:space="preserve"> Equity!AA$24</f>
        <v>100000</v>
      </c>
      <c r="AB73" s="450">
        <f xml:space="preserve"> Equity!AB$24</f>
        <v>100000</v>
      </c>
      <c r="AC73" s="450">
        <f xml:space="preserve"> Equity!AC$24</f>
        <v>100000</v>
      </c>
      <c r="AD73" s="450">
        <f xml:space="preserve"> Equity!AD$24</f>
        <v>100000</v>
      </c>
      <c r="AE73" s="450">
        <f xml:space="preserve"> Equity!AE$24</f>
        <v>100000</v>
      </c>
      <c r="AF73" s="450">
        <f xml:space="preserve"> Equity!AF$24</f>
        <v>100000</v>
      </c>
      <c r="AG73" s="450">
        <f xml:space="preserve"> Equity!AG$24</f>
        <v>100000</v>
      </c>
      <c r="AH73" s="450">
        <f xml:space="preserve"> Equity!AH$24</f>
        <v>100000</v>
      </c>
      <c r="AI73" s="450">
        <f xml:space="preserve"> Equity!AI$24</f>
        <v>100000</v>
      </c>
      <c r="AJ73" s="450">
        <f xml:space="preserve"> Equity!AJ$24</f>
        <v>100000</v>
      </c>
      <c r="AK73" s="450">
        <f xml:space="preserve"> Equity!AK$24</f>
        <v>100000</v>
      </c>
      <c r="AL73" s="450">
        <f xml:space="preserve"> Equity!AL$24</f>
        <v>100000</v>
      </c>
      <c r="AM73" s="450">
        <f xml:space="preserve"> Equity!AM$24</f>
        <v>100000</v>
      </c>
      <c r="AN73" s="450">
        <f xml:space="preserve"> Equity!AN$24</f>
        <v>100000</v>
      </c>
      <c r="AO73" s="450">
        <f xml:space="preserve"> Equity!AO$24</f>
        <v>100000</v>
      </c>
      <c r="AP73" s="450">
        <f xml:space="preserve"> Equity!AP$24</f>
        <v>100000</v>
      </c>
      <c r="AQ73" s="450">
        <f xml:space="preserve"> Equity!AQ$24</f>
        <v>100000</v>
      </c>
      <c r="AR73" s="450">
        <f xml:space="preserve"> Equity!AR$24</f>
        <v>100000</v>
      </c>
      <c r="AS73" s="450">
        <f xml:space="preserve"> Equity!AS$24</f>
        <v>100000</v>
      </c>
      <c r="AT73" s="450">
        <f xml:space="preserve"> Equity!AT$24</f>
        <v>100000</v>
      </c>
      <c r="AU73" s="450">
        <f xml:space="preserve"> Equity!AU$24</f>
        <v>100000</v>
      </c>
      <c r="AV73" s="450">
        <f xml:space="preserve"> Equity!AV$24</f>
        <v>100000</v>
      </c>
      <c r="AW73" s="450">
        <f xml:space="preserve"> Equity!AW$24</f>
        <v>100000</v>
      </c>
      <c r="AX73" s="450">
        <f xml:space="preserve"> Equity!AX$24</f>
        <v>100000</v>
      </c>
      <c r="AY73" s="450">
        <f xml:space="preserve"> Equity!AY$24</f>
        <v>100000</v>
      </c>
      <c r="AZ73" s="450">
        <f xml:space="preserve"> Equity!AZ$24</f>
        <v>100000</v>
      </c>
      <c r="BA73" s="450">
        <f xml:space="preserve"> Equity!BA$24</f>
        <v>100000</v>
      </c>
      <c r="BB73" s="450">
        <f xml:space="preserve"> Equity!BB$24</f>
        <v>100000</v>
      </c>
      <c r="BC73" s="450">
        <f xml:space="preserve"> Equity!BC$24</f>
        <v>100000</v>
      </c>
      <c r="BD73" s="450">
        <f xml:space="preserve"> Equity!BD$24</f>
        <v>100000</v>
      </c>
      <c r="BE73" s="450">
        <f xml:space="preserve"> Equity!BE$24</f>
        <v>100000</v>
      </c>
      <c r="BF73" s="450">
        <f xml:space="preserve"> Equity!BF$24</f>
        <v>100000</v>
      </c>
      <c r="BG73" s="450">
        <f xml:space="preserve"> Equity!BG$24</f>
        <v>100000</v>
      </c>
      <c r="BH73" s="450">
        <f xml:space="preserve"> Equity!BH$24</f>
        <v>100000</v>
      </c>
      <c r="BI73" s="450">
        <f xml:space="preserve"> Equity!BI$24</f>
        <v>100000</v>
      </c>
      <c r="BJ73" s="450">
        <f xml:space="preserve"> Equity!BJ$24</f>
        <v>100000</v>
      </c>
      <c r="BK73" s="450">
        <f xml:space="preserve"> Equity!BK$24</f>
        <v>100000</v>
      </c>
      <c r="BL73" s="450">
        <f xml:space="preserve"> Equity!BL$24</f>
        <v>100000</v>
      </c>
      <c r="BM73" s="450">
        <f xml:space="preserve"> Equity!BM$24</f>
        <v>100000</v>
      </c>
      <c r="BN73" s="450">
        <f xml:space="preserve"> Equity!BN$24</f>
        <v>100000</v>
      </c>
      <c r="BO73" s="450">
        <f xml:space="preserve"> Equity!BO$24</f>
        <v>100000</v>
      </c>
      <c r="BP73" s="450">
        <f xml:space="preserve"> Equity!BP$24</f>
        <v>100000</v>
      </c>
      <c r="BQ73" s="450">
        <f xml:space="preserve"> Equity!BQ$24</f>
        <v>100000</v>
      </c>
      <c r="BR73" s="450">
        <f xml:space="preserve"> Equity!BR$24</f>
        <v>100000</v>
      </c>
      <c r="BS73" s="450">
        <f xml:space="preserve"> Equity!BS$24</f>
        <v>100000</v>
      </c>
      <c r="BT73" s="450">
        <f xml:space="preserve"> Equity!BT$24</f>
        <v>100000</v>
      </c>
      <c r="BU73" s="450">
        <f xml:space="preserve"> Equity!BU$24</f>
        <v>100000</v>
      </c>
      <c r="BV73" s="450">
        <f xml:space="preserve"> Equity!BV$24</f>
        <v>100000</v>
      </c>
      <c r="BW73" s="450">
        <f xml:space="preserve"> Equity!BW$24</f>
        <v>100000</v>
      </c>
      <c r="BX73" s="450">
        <f xml:space="preserve"> Equity!BX$24</f>
        <v>100000</v>
      </c>
      <c r="BY73" s="450">
        <f xml:space="preserve"> Equity!BY$24</f>
        <v>100000</v>
      </c>
      <c r="BZ73" s="450">
        <f xml:space="preserve"> Equity!BZ$24</f>
        <v>100000</v>
      </c>
      <c r="CA73" s="450">
        <f xml:space="preserve"> Equity!CA$24</f>
        <v>100000</v>
      </c>
      <c r="CB73" s="450">
        <f xml:space="preserve"> Equity!CB$24</f>
        <v>100000</v>
      </c>
      <c r="CC73" s="450">
        <f xml:space="preserve"> Equity!CC$24</f>
        <v>100000</v>
      </c>
      <c r="CD73" s="450">
        <f xml:space="preserve"> Equity!CD$24</f>
        <v>100000</v>
      </c>
      <c r="CE73" s="450">
        <f xml:space="preserve"> Equity!CE$24</f>
        <v>100000</v>
      </c>
      <c r="CF73" s="450">
        <f xml:space="preserve"> Equity!CF$24</f>
        <v>100000</v>
      </c>
      <c r="CG73" s="450">
        <f xml:space="preserve"> Equity!CG$24</f>
        <v>100000</v>
      </c>
      <c r="CH73" s="450">
        <f xml:space="preserve"> Equity!CH$24</f>
        <v>100000</v>
      </c>
      <c r="CI73" s="450">
        <f xml:space="preserve"> Equity!CI$24</f>
        <v>100000</v>
      </c>
      <c r="CJ73" s="450">
        <f xml:space="preserve"> Equity!CJ$24</f>
        <v>100000</v>
      </c>
      <c r="CK73" s="450">
        <f xml:space="preserve"> Equity!CK$24</f>
        <v>100000</v>
      </c>
      <c r="CL73" s="450">
        <f xml:space="preserve"> Equity!CL$24</f>
        <v>100000</v>
      </c>
      <c r="CM73" s="450">
        <f xml:space="preserve"> Equity!CM$24</f>
        <v>100000</v>
      </c>
      <c r="CN73" s="450">
        <f xml:space="preserve"> Equity!CN$24</f>
        <v>100000</v>
      </c>
      <c r="CO73" s="450">
        <f xml:space="preserve"> Equity!CO$24</f>
        <v>100000</v>
      </c>
      <c r="CP73" s="450">
        <f xml:space="preserve"> Equity!CP$24</f>
        <v>100000</v>
      </c>
      <c r="CQ73" s="450">
        <f xml:space="preserve"> Equity!CQ$24</f>
        <v>100000</v>
      </c>
      <c r="CR73" s="450">
        <f xml:space="preserve"> Equity!CR$24</f>
        <v>100000</v>
      </c>
      <c r="CS73" s="450">
        <f xml:space="preserve"> Equity!CS$24</f>
        <v>100000</v>
      </c>
      <c r="CT73" s="450">
        <f xml:space="preserve"> Equity!CT$24</f>
        <v>100000</v>
      </c>
      <c r="CU73" s="450">
        <f xml:space="preserve"> Equity!CU$24</f>
        <v>100000</v>
      </c>
      <c r="CV73" s="450">
        <f xml:space="preserve"> Equity!CV$24</f>
        <v>100000</v>
      </c>
      <c r="CW73" s="450">
        <f xml:space="preserve"> Equity!CW$24</f>
        <v>100000</v>
      </c>
      <c r="CX73" s="450">
        <f xml:space="preserve"> Equity!CX$24</f>
        <v>100000</v>
      </c>
      <c r="CY73" s="450">
        <f xml:space="preserve"> Equity!CY$24</f>
        <v>100000</v>
      </c>
      <c r="CZ73" s="450">
        <f xml:space="preserve"> Equity!CZ$24</f>
        <v>100000</v>
      </c>
      <c r="DA73" s="450">
        <f xml:space="preserve"> Equity!DA$24</f>
        <v>100000</v>
      </c>
      <c r="DB73" s="450">
        <f xml:space="preserve"> Equity!DB$24</f>
        <v>100000</v>
      </c>
      <c r="DC73" s="450">
        <f xml:space="preserve"> Equity!DC$24</f>
        <v>100000</v>
      </c>
      <c r="DD73" s="450">
        <f xml:space="preserve"> Equity!DD$24</f>
        <v>100000</v>
      </c>
      <c r="DE73" s="450">
        <f xml:space="preserve"> Equity!DE$24</f>
        <v>100000</v>
      </c>
      <c r="DF73" s="450">
        <f xml:space="preserve"> Equity!DF$24</f>
        <v>100000</v>
      </c>
      <c r="DG73" s="450">
        <f xml:space="preserve"> Equity!DG$24</f>
        <v>100000</v>
      </c>
      <c r="DH73" s="450">
        <f xml:space="preserve"> Equity!DH$24</f>
        <v>0</v>
      </c>
      <c r="DI73" s="450">
        <f xml:space="preserve"> Equity!DI$24</f>
        <v>0</v>
      </c>
      <c r="DJ73" s="450">
        <f xml:space="preserve"> Equity!DJ$24</f>
        <v>0</v>
      </c>
      <c r="DK73" s="450">
        <f xml:space="preserve"> Equity!DK$24</f>
        <v>0</v>
      </c>
      <c r="DL73" s="450">
        <f xml:space="preserve"> Equity!DL$24</f>
        <v>0</v>
      </c>
      <c r="DM73" s="450">
        <f xml:space="preserve"> Equity!DM$24</f>
        <v>0</v>
      </c>
      <c r="DN73" s="450">
        <f xml:space="preserve"> Equity!DN$24</f>
        <v>0</v>
      </c>
      <c r="DO73" s="450">
        <f xml:space="preserve"> Equity!DO$24</f>
        <v>0</v>
      </c>
      <c r="DP73" s="450">
        <f xml:space="preserve"> Equity!DP$24</f>
        <v>0</v>
      </c>
      <c r="DQ73" s="450">
        <f xml:space="preserve"> Equity!DQ$24</f>
        <v>0</v>
      </c>
      <c r="DR73" s="450">
        <f xml:space="preserve"> Equity!DR$24</f>
        <v>0</v>
      </c>
      <c r="DS73" s="450">
        <f xml:space="preserve"> Equity!DS$24</f>
        <v>0</v>
      </c>
      <c r="DT73" s="450">
        <f xml:space="preserve"> Equity!DT$24</f>
        <v>0</v>
      </c>
      <c r="DU73" s="450">
        <f xml:space="preserve"> Equity!DU$24</f>
        <v>0</v>
      </c>
      <c r="DV73" s="450">
        <f xml:space="preserve"> Equity!DV$24</f>
        <v>0</v>
      </c>
      <c r="DW73" s="450">
        <f xml:space="preserve"> Equity!DW$24</f>
        <v>0</v>
      </c>
      <c r="DX73" s="450">
        <f xml:space="preserve"> Equity!DX$24</f>
        <v>0</v>
      </c>
      <c r="DY73" s="450">
        <f xml:space="preserve"> Equity!DY$24</f>
        <v>0</v>
      </c>
      <c r="DZ73" s="450">
        <f xml:space="preserve"> Equity!DZ$24</f>
        <v>0</v>
      </c>
      <c r="EA73" s="450">
        <f xml:space="preserve"> Equity!EA$24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Equity!E$36</f>
        <v>Retained earnings balance</v>
      </c>
      <c r="F74" s="450">
        <f xml:space="preserve"> Equity!F$36</f>
        <v>0</v>
      </c>
      <c r="G74" s="450" t="str">
        <f xml:space="preserve"> Equity!G$36</f>
        <v>$ 000s</v>
      </c>
      <c r="H74" s="450">
        <f xml:space="preserve"> Equity!H$36</f>
        <v>0</v>
      </c>
      <c r="I74" s="450">
        <f xml:space="preserve"> Equity!I$36</f>
        <v>0</v>
      </c>
      <c r="J74" s="450">
        <f xml:space="preserve"> Equity!J$36</f>
        <v>0</v>
      </c>
      <c r="K74" s="450">
        <f xml:space="preserve"> Equity!K$36</f>
        <v>0</v>
      </c>
      <c r="L74" s="450">
        <f xml:space="preserve"> Equity!L$36</f>
        <v>0</v>
      </c>
      <c r="M74" s="450">
        <f xml:space="preserve"> Equity!M$36</f>
        <v>2305.3983516483513</v>
      </c>
      <c r="N74" s="450">
        <f xml:space="preserve"> Equity!N$36</f>
        <v>1577.252377717391</v>
      </c>
      <c r="O74" s="450">
        <f xml:space="preserve"> Equity!O$36</f>
        <v>0</v>
      </c>
      <c r="P74" s="450">
        <f xml:space="preserve"> Equity!P$36</f>
        <v>0</v>
      </c>
      <c r="Q74" s="450">
        <f xml:space="preserve"> Equity!Q$36</f>
        <v>0</v>
      </c>
      <c r="R74" s="450">
        <f xml:space="preserve"> Equity!R$36</f>
        <v>0</v>
      </c>
      <c r="S74" s="450">
        <f xml:space="preserve"> Equity!S$36</f>
        <v>0</v>
      </c>
      <c r="T74" s="450">
        <f xml:space="preserve"> Equity!T$36</f>
        <v>0</v>
      </c>
      <c r="U74" s="450">
        <f xml:space="preserve"> Equity!U$36</f>
        <v>0</v>
      </c>
      <c r="V74" s="450">
        <f xml:space="preserve"> Equity!V$36</f>
        <v>0</v>
      </c>
      <c r="W74" s="450">
        <f xml:space="preserve"> Equity!W$36</f>
        <v>0</v>
      </c>
      <c r="X74" s="450">
        <f xml:space="preserve"> Equity!X$36</f>
        <v>0</v>
      </c>
      <c r="Y74" s="450">
        <f xml:space="preserve"> Equity!Y$36</f>
        <v>0</v>
      </c>
      <c r="Z74" s="450">
        <f xml:space="preserve"> Equity!Z$36</f>
        <v>0</v>
      </c>
      <c r="AA74" s="450">
        <f xml:space="preserve"> Equity!AA$36</f>
        <v>0</v>
      </c>
      <c r="AB74" s="450">
        <f xml:space="preserve"> Equity!AB$36</f>
        <v>0</v>
      </c>
      <c r="AC74" s="450">
        <f xml:space="preserve"> Equity!AC$36</f>
        <v>0</v>
      </c>
      <c r="AD74" s="450">
        <f xml:space="preserve"> Equity!AD$36</f>
        <v>0</v>
      </c>
      <c r="AE74" s="450">
        <f xml:space="preserve"> Equity!AE$36</f>
        <v>0</v>
      </c>
      <c r="AF74" s="450">
        <f xml:space="preserve"> Equity!AF$36</f>
        <v>0</v>
      </c>
      <c r="AG74" s="450">
        <f xml:space="preserve"> Equity!AG$36</f>
        <v>0</v>
      </c>
      <c r="AH74" s="450">
        <f xml:space="preserve"> Equity!AH$36</f>
        <v>0</v>
      </c>
      <c r="AI74" s="450">
        <f xml:space="preserve"> Equity!AI$36</f>
        <v>0</v>
      </c>
      <c r="AJ74" s="450">
        <f xml:space="preserve"> Equity!AJ$36</f>
        <v>0</v>
      </c>
      <c r="AK74" s="450">
        <f xml:space="preserve"> Equity!AK$36</f>
        <v>0</v>
      </c>
      <c r="AL74" s="450">
        <f xml:space="preserve"> Equity!AL$36</f>
        <v>0</v>
      </c>
      <c r="AM74" s="450">
        <f xml:space="preserve"> Equity!AM$36</f>
        <v>0</v>
      </c>
      <c r="AN74" s="450">
        <f xml:space="preserve"> Equity!AN$36</f>
        <v>0</v>
      </c>
      <c r="AO74" s="450">
        <f xml:space="preserve"> Equity!AO$36</f>
        <v>0</v>
      </c>
      <c r="AP74" s="450">
        <f xml:space="preserve"> Equity!AP$36</f>
        <v>0</v>
      </c>
      <c r="AQ74" s="450">
        <f xml:space="preserve"> Equity!AQ$36</f>
        <v>0</v>
      </c>
      <c r="AR74" s="450">
        <f xml:space="preserve"> Equity!AR$36</f>
        <v>0</v>
      </c>
      <c r="AS74" s="450">
        <f xml:space="preserve"> Equity!AS$36</f>
        <v>0</v>
      </c>
      <c r="AT74" s="450">
        <f xml:space="preserve"> Equity!AT$36</f>
        <v>0</v>
      </c>
      <c r="AU74" s="450">
        <f xml:space="preserve"> Equity!AU$36</f>
        <v>0</v>
      </c>
      <c r="AV74" s="450">
        <f xml:space="preserve"> Equity!AV$36</f>
        <v>0</v>
      </c>
      <c r="AW74" s="450">
        <f xml:space="preserve"> Equity!AW$36</f>
        <v>0</v>
      </c>
      <c r="AX74" s="450">
        <f xml:space="preserve"> Equity!AX$36</f>
        <v>0</v>
      </c>
      <c r="AY74" s="450">
        <f xml:space="preserve"> Equity!AY$36</f>
        <v>0</v>
      </c>
      <c r="AZ74" s="450">
        <f xml:space="preserve"> Equity!AZ$36</f>
        <v>0</v>
      </c>
      <c r="BA74" s="450">
        <f xml:space="preserve"> Equity!BA$36</f>
        <v>0</v>
      </c>
      <c r="BB74" s="450">
        <f xml:space="preserve"> Equity!BB$36</f>
        <v>0</v>
      </c>
      <c r="BC74" s="450">
        <f xml:space="preserve"> Equity!BC$36</f>
        <v>0</v>
      </c>
      <c r="BD74" s="450">
        <f xml:space="preserve"> Equity!BD$36</f>
        <v>0</v>
      </c>
      <c r="BE74" s="450">
        <f xml:space="preserve"> Equity!BE$36</f>
        <v>0</v>
      </c>
      <c r="BF74" s="450">
        <f xml:space="preserve"> Equity!BF$36</f>
        <v>0</v>
      </c>
      <c r="BG74" s="450">
        <f xml:space="preserve"> Equity!BG$36</f>
        <v>0</v>
      </c>
      <c r="BH74" s="450">
        <f xml:space="preserve"> Equity!BH$36</f>
        <v>0</v>
      </c>
      <c r="BI74" s="450">
        <f xml:space="preserve"> Equity!BI$36</f>
        <v>0</v>
      </c>
      <c r="BJ74" s="450">
        <f xml:space="preserve"> Equity!BJ$36</f>
        <v>0</v>
      </c>
      <c r="BK74" s="450">
        <f xml:space="preserve"> Equity!BK$36</f>
        <v>0</v>
      </c>
      <c r="BL74" s="450">
        <f xml:space="preserve"> Equity!BL$36</f>
        <v>0</v>
      </c>
      <c r="BM74" s="450">
        <f xml:space="preserve"> Equity!BM$36</f>
        <v>0</v>
      </c>
      <c r="BN74" s="450">
        <f xml:space="preserve"> Equity!BN$36</f>
        <v>0</v>
      </c>
      <c r="BO74" s="450">
        <f xml:space="preserve"> Equity!BO$36</f>
        <v>0</v>
      </c>
      <c r="BP74" s="450">
        <f xml:space="preserve"> Equity!BP$36</f>
        <v>0</v>
      </c>
      <c r="BQ74" s="450">
        <f xml:space="preserve"> Equity!BQ$36</f>
        <v>0</v>
      </c>
      <c r="BR74" s="450">
        <f xml:space="preserve"> Equity!BR$36</f>
        <v>0</v>
      </c>
      <c r="BS74" s="450">
        <f xml:space="preserve"> Equity!BS$36</f>
        <v>0</v>
      </c>
      <c r="BT74" s="450">
        <f xml:space="preserve"> Equity!BT$36</f>
        <v>0</v>
      </c>
      <c r="BU74" s="450">
        <f xml:space="preserve"> Equity!BU$36</f>
        <v>0</v>
      </c>
      <c r="BV74" s="450">
        <f xml:space="preserve"> Equity!BV$36</f>
        <v>0</v>
      </c>
      <c r="BW74" s="450">
        <f xml:space="preserve"> Equity!BW$36</f>
        <v>0</v>
      </c>
      <c r="BX74" s="450">
        <f xml:space="preserve"> Equity!BX$36</f>
        <v>0</v>
      </c>
      <c r="BY74" s="450">
        <f xml:space="preserve"> Equity!BY$36</f>
        <v>0</v>
      </c>
      <c r="BZ74" s="450">
        <f xml:space="preserve"> Equity!BZ$36</f>
        <v>0</v>
      </c>
      <c r="CA74" s="450">
        <f xml:space="preserve"> Equity!CA$36</f>
        <v>0</v>
      </c>
      <c r="CB74" s="450">
        <f xml:space="preserve"> Equity!CB$36</f>
        <v>0</v>
      </c>
      <c r="CC74" s="450">
        <f xml:space="preserve"> Equity!CC$36</f>
        <v>0</v>
      </c>
      <c r="CD74" s="450">
        <f xml:space="preserve"> Equity!CD$36</f>
        <v>0</v>
      </c>
      <c r="CE74" s="450">
        <f xml:space="preserve"> Equity!CE$36</f>
        <v>0</v>
      </c>
      <c r="CF74" s="450">
        <f xml:space="preserve"> Equity!CF$36</f>
        <v>0</v>
      </c>
      <c r="CG74" s="450">
        <f xml:space="preserve"> Equity!CG$36</f>
        <v>0</v>
      </c>
      <c r="CH74" s="450">
        <f xml:space="preserve"> Equity!CH$36</f>
        <v>0</v>
      </c>
      <c r="CI74" s="450">
        <f xml:space="preserve"> Equity!CI$36</f>
        <v>0</v>
      </c>
      <c r="CJ74" s="450">
        <f xml:space="preserve"> Equity!CJ$36</f>
        <v>0</v>
      </c>
      <c r="CK74" s="450">
        <f xml:space="preserve"> Equity!CK$36</f>
        <v>0</v>
      </c>
      <c r="CL74" s="450">
        <f xml:space="preserve"> Equity!CL$36</f>
        <v>0</v>
      </c>
      <c r="CM74" s="450">
        <f xml:space="preserve"> Equity!CM$36</f>
        <v>0</v>
      </c>
      <c r="CN74" s="450">
        <f xml:space="preserve"> Equity!CN$36</f>
        <v>0</v>
      </c>
      <c r="CO74" s="450">
        <f xml:space="preserve"> Equity!CO$36</f>
        <v>0</v>
      </c>
      <c r="CP74" s="450">
        <f xml:space="preserve"> Equity!CP$36</f>
        <v>0</v>
      </c>
      <c r="CQ74" s="450">
        <f xml:space="preserve"> Equity!CQ$36</f>
        <v>0</v>
      </c>
      <c r="CR74" s="450">
        <f xml:space="preserve"> Equity!CR$36</f>
        <v>0</v>
      </c>
      <c r="CS74" s="450">
        <f xml:space="preserve"> Equity!CS$36</f>
        <v>0</v>
      </c>
      <c r="CT74" s="450">
        <f xml:space="preserve"> Equity!CT$36</f>
        <v>0</v>
      </c>
      <c r="CU74" s="450">
        <f xml:space="preserve"> Equity!CU$36</f>
        <v>0</v>
      </c>
      <c r="CV74" s="450">
        <f xml:space="preserve"> Equity!CV$36</f>
        <v>0</v>
      </c>
      <c r="CW74" s="450">
        <f xml:space="preserve"> Equity!CW$36</f>
        <v>0</v>
      </c>
      <c r="CX74" s="450">
        <f xml:space="preserve"> Equity!CX$36</f>
        <v>0</v>
      </c>
      <c r="CY74" s="450">
        <f xml:space="preserve"> Equity!CY$36</f>
        <v>0</v>
      </c>
      <c r="CZ74" s="450">
        <f xml:space="preserve"> Equity!CZ$36</f>
        <v>0</v>
      </c>
      <c r="DA74" s="450">
        <f xml:space="preserve"> Equity!DA$36</f>
        <v>0</v>
      </c>
      <c r="DB74" s="450">
        <f xml:space="preserve"> Equity!DB$36</f>
        <v>0</v>
      </c>
      <c r="DC74" s="450">
        <f xml:space="preserve"> Equity!DC$36</f>
        <v>0</v>
      </c>
      <c r="DD74" s="450">
        <f xml:space="preserve"> Equity!DD$36</f>
        <v>0</v>
      </c>
      <c r="DE74" s="450">
        <f xml:space="preserve"> Equity!DE$36</f>
        <v>0</v>
      </c>
      <c r="DF74" s="450">
        <f xml:space="preserve"> Equity!DF$36</f>
        <v>0</v>
      </c>
      <c r="DG74" s="450">
        <f xml:space="preserve"> Equity!DG$36</f>
        <v>0</v>
      </c>
      <c r="DH74" s="450">
        <f xml:space="preserve"> Equity!DH$36</f>
        <v>550.06025187035084</v>
      </c>
      <c r="DI74" s="450">
        <f xml:space="preserve"> Equity!DI$36</f>
        <v>0</v>
      </c>
      <c r="DJ74" s="450">
        <f xml:space="preserve"> Equity!DJ$36</f>
        <v>0</v>
      </c>
      <c r="DK74" s="450">
        <f xml:space="preserve"> Equity!DK$36</f>
        <v>0</v>
      </c>
      <c r="DL74" s="450">
        <f xml:space="preserve"> Equity!DL$36</f>
        <v>0</v>
      </c>
      <c r="DM74" s="450">
        <f xml:space="preserve"> Equity!DM$36</f>
        <v>0</v>
      </c>
      <c r="DN74" s="450">
        <f xml:space="preserve"> Equity!DN$36</f>
        <v>0</v>
      </c>
      <c r="DO74" s="450">
        <f xml:space="preserve"> Equity!DO$36</f>
        <v>0</v>
      </c>
      <c r="DP74" s="450">
        <f xml:space="preserve"> Equity!DP$36</f>
        <v>0</v>
      </c>
      <c r="DQ74" s="450">
        <f xml:space="preserve"> Equity!DQ$36</f>
        <v>0</v>
      </c>
      <c r="DR74" s="450">
        <f xml:space="preserve"> Equity!DR$36</f>
        <v>0</v>
      </c>
      <c r="DS74" s="450">
        <f xml:space="preserve"> Equity!DS$36</f>
        <v>0</v>
      </c>
      <c r="DT74" s="450">
        <f xml:space="preserve"> Equity!DT$36</f>
        <v>0</v>
      </c>
      <c r="DU74" s="450">
        <f xml:space="preserve"> Equity!DU$36</f>
        <v>0</v>
      </c>
      <c r="DV74" s="450">
        <f xml:space="preserve"> Equity!DV$36</f>
        <v>0</v>
      </c>
      <c r="DW74" s="450">
        <f xml:space="preserve"> Equity!DW$36</f>
        <v>0</v>
      </c>
      <c r="DX74" s="450">
        <f xml:space="preserve"> Equity!DX$36</f>
        <v>0</v>
      </c>
      <c r="DY74" s="450">
        <f xml:space="preserve"> Equity!DY$36</f>
        <v>0</v>
      </c>
      <c r="DZ74" s="450">
        <f xml:space="preserve"> Equity!DZ$36</f>
        <v>0</v>
      </c>
      <c r="EA74" s="450">
        <f xml:space="preserve"> Equity!EA$36</f>
        <v>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102429.64285714286</v>
      </c>
      <c r="N75" s="179">
        <f t="shared" si="50"/>
        <v>101700.76086956522</v>
      </c>
      <c r="O75" s="179">
        <f t="shared" si="50"/>
        <v>100124.12603430706</v>
      </c>
      <c r="P75" s="179">
        <f t="shared" si="50"/>
        <v>100127.51881257813</v>
      </c>
      <c r="Q75" s="179">
        <f t="shared" si="50"/>
        <v>100126.74809448012</v>
      </c>
      <c r="R75" s="179">
        <f t="shared" si="50"/>
        <v>100125.99724979</v>
      </c>
      <c r="S75" s="179">
        <f t="shared" si="50"/>
        <v>100126.62723603894</v>
      </c>
      <c r="T75" s="179">
        <f t="shared" si="50"/>
        <v>100130.08838049068</v>
      </c>
      <c r="U75" s="179">
        <f t="shared" si="50"/>
        <v>100129.30213203716</v>
      </c>
      <c r="V75" s="179">
        <f t="shared" si="50"/>
        <v>100128.53615745064</v>
      </c>
      <c r="W75" s="179">
        <f t="shared" si="50"/>
        <v>100129.17883823789</v>
      </c>
      <c r="X75" s="179">
        <f t="shared" si="50"/>
        <v>100131.2513778404</v>
      </c>
      <c r="Y75" s="179">
        <f t="shared" si="50"/>
        <v>100131.90763472959</v>
      </c>
      <c r="Z75" s="179">
        <f t="shared" si="50"/>
        <v>100131.12622537168</v>
      </c>
      <c r="AA75" s="179">
        <f t="shared" si="50"/>
        <v>100131.78185649854</v>
      </c>
      <c r="AB75" s="179">
        <f t="shared" si="50"/>
        <v>100135.3838939095</v>
      </c>
      <c r="AC75" s="179">
        <f t="shared" si="50"/>
        <v>100134.56563960566</v>
      </c>
      <c r="AD75" s="179">
        <f t="shared" si="50"/>
        <v>100133.76848445799</v>
      </c>
      <c r="AE75" s="179">
        <f t="shared" si="50"/>
        <v>100134.43732688027</v>
      </c>
      <c r="AF75" s="179">
        <f t="shared" si="50"/>
        <v>100138.11194714834</v>
      </c>
      <c r="AG75" s="179">
        <f t="shared" si="50"/>
        <v>100137.27720461063</v>
      </c>
      <c r="AH75" s="179">
        <f t="shared" si="50"/>
        <v>100136.46398638767</v>
      </c>
      <c r="AI75" s="179">
        <f t="shared" si="50"/>
        <v>100137.1463063196</v>
      </c>
      <c r="AJ75" s="179">
        <f t="shared" si="50"/>
        <v>100140.89497202568</v>
      </c>
      <c r="AK75" s="179">
        <f t="shared" si="50"/>
        <v>100140.04340900794</v>
      </c>
      <c r="AL75" s="179">
        <f t="shared" si="50"/>
        <v>100139.21380403066</v>
      </c>
      <c r="AM75" s="179">
        <f t="shared" si="50"/>
        <v>100139.90987305081</v>
      </c>
      <c r="AN75" s="179">
        <f t="shared" si="50"/>
        <v>100142.15458090416</v>
      </c>
      <c r="AO75" s="179">
        <f t="shared" si="50"/>
        <v>100142.86535380868</v>
      </c>
      <c r="AP75" s="179">
        <f t="shared" ref="AP75:BU75" si="51" xml:space="preserve"> SUM(AP69:AP74)</f>
        <v>100142.0190318758</v>
      </c>
      <c r="AQ75" s="179">
        <f t="shared" si="51"/>
        <v>100142.72912703517</v>
      </c>
      <c r="AR75" s="179">
        <f t="shared" si="51"/>
        <v>100146.63038984079</v>
      </c>
      <c r="AS75" s="179">
        <f t="shared" si="51"/>
        <v>100145.74416220988</v>
      </c>
      <c r="AT75" s="179">
        <f t="shared" si="51"/>
        <v>100144.88078646637</v>
      </c>
      <c r="AU75" s="179">
        <f t="shared" si="51"/>
        <v>100145.6051903987</v>
      </c>
      <c r="AV75" s="179">
        <f t="shared" si="51"/>
        <v>100149.58506560292</v>
      </c>
      <c r="AW75" s="179">
        <f t="shared" si="51"/>
        <v>100148.68098004159</v>
      </c>
      <c r="AX75" s="179">
        <f t="shared" si="51"/>
        <v>100147.80020684461</v>
      </c>
      <c r="AY75" s="179">
        <f t="shared" si="51"/>
        <v>100148.53920787883</v>
      </c>
      <c r="AZ75" s="179">
        <f t="shared" si="51"/>
        <v>100152.59927956085</v>
      </c>
      <c r="BA75" s="179">
        <f t="shared" si="51"/>
        <v>100151.67697622285</v>
      </c>
      <c r="BB75" s="179">
        <f t="shared" si="51"/>
        <v>100150.778455005</v>
      </c>
      <c r="BC75" s="179">
        <f t="shared" si="51"/>
        <v>100151.53234728002</v>
      </c>
      <c r="BD75" s="179">
        <f t="shared" si="51"/>
        <v>100153.96352559903</v>
      </c>
      <c r="BE75" s="179">
        <f t="shared" si="51"/>
        <v>100154.73334322702</v>
      </c>
      <c r="BF75" s="179">
        <f t="shared" si="51"/>
        <v>100153.81671635681</v>
      </c>
      <c r="BG75" s="179">
        <f t="shared" si="51"/>
        <v>100154.58579993861</v>
      </c>
      <c r="BH75" s="179">
        <f t="shared" si="51"/>
        <v>100158.81114513692</v>
      </c>
      <c r="BI75" s="179">
        <f t="shared" si="51"/>
        <v>100157.85129755642</v>
      </c>
      <c r="BJ75" s="179">
        <f t="shared" si="51"/>
        <v>100156.9162001959</v>
      </c>
      <c r="BK75" s="179">
        <f t="shared" si="51"/>
        <v>100157.70078119688</v>
      </c>
      <c r="BL75" s="179">
        <f t="shared" si="51"/>
        <v>100162.01126921627</v>
      </c>
      <c r="BM75" s="179">
        <f t="shared" si="51"/>
        <v>100161.03208022649</v>
      </c>
      <c r="BN75" s="179">
        <f t="shared" si="51"/>
        <v>100160.07814018601</v>
      </c>
      <c r="BO75" s="179">
        <f t="shared" si="51"/>
        <v>100160.87853088696</v>
      </c>
      <c r="BP75" s="179">
        <f t="shared" si="51"/>
        <v>100165.27587739786</v>
      </c>
      <c r="BQ75" s="179">
        <f t="shared" si="51"/>
        <v>100164.27695725975</v>
      </c>
      <c r="BR75" s="179">
        <f t="shared" si="51"/>
        <v>100163.30379484988</v>
      </c>
      <c r="BS75" s="179">
        <f t="shared" si="51"/>
        <v>100164.12031382414</v>
      </c>
      <c r="BT75" s="179">
        <f t="shared" si="51"/>
        <v>100166.75345292506</v>
      </c>
      <c r="BU75" s="179">
        <f t="shared" si="51"/>
        <v>100167.58722018967</v>
      </c>
      <c r="BV75" s="179">
        <f t="shared" ref="BV75:DA75" si="52" xml:space="preserve"> SUM(BV69:BV74)</f>
        <v>100166.59444807007</v>
      </c>
      <c r="BW75" s="179">
        <f t="shared" si="52"/>
        <v>100167.42742031043</v>
      </c>
      <c r="BX75" s="179">
        <f t="shared" si="52"/>
        <v>100172.00376979892</v>
      </c>
      <c r="BY75" s="179">
        <f t="shared" si="52"/>
        <v>100170.96418657486</v>
      </c>
      <c r="BZ75" s="179">
        <f t="shared" si="52"/>
        <v>100169.95140960003</v>
      </c>
      <c r="CA75" s="179">
        <f t="shared" si="52"/>
        <v>100170.80116664803</v>
      </c>
      <c r="CB75" s="179">
        <f t="shared" si="52"/>
        <v>100175.46973186974</v>
      </c>
      <c r="CC75" s="179">
        <f t="shared" si="52"/>
        <v>100174.40920052328</v>
      </c>
      <c r="CD75" s="179">
        <f t="shared" si="52"/>
        <v>100173.3760155854</v>
      </c>
      <c r="CE75" s="179">
        <f t="shared" si="52"/>
        <v>100174.24289566332</v>
      </c>
      <c r="CF75" s="179">
        <f t="shared" si="52"/>
        <v>100179.00553481145</v>
      </c>
      <c r="CG75" s="179">
        <f t="shared" si="52"/>
        <v>100177.92363322743</v>
      </c>
      <c r="CH75" s="179">
        <f t="shared" si="52"/>
        <v>100176.86962909582</v>
      </c>
      <c r="CI75" s="179">
        <f t="shared" si="52"/>
        <v>100177.75397724129</v>
      </c>
      <c r="CJ75" s="179">
        <f t="shared" si="52"/>
        <v>100180.60585423879</v>
      </c>
      <c r="CK75" s="179">
        <f t="shared" si="52"/>
        <v>100181.50888350999</v>
      </c>
      <c r="CL75" s="179">
        <f t="shared" si="52"/>
        <v>100180.43364066746</v>
      </c>
      <c r="CM75" s="179">
        <f t="shared" si="52"/>
        <v>100181.33580887079</v>
      </c>
      <c r="CN75" s="179">
        <f t="shared" si="52"/>
        <v>100186.29232097992</v>
      </c>
      <c r="CO75" s="179">
        <f t="shared" si="52"/>
        <v>100185.16637838059</v>
      </c>
      <c r="CP75" s="179">
        <f t="shared" si="52"/>
        <v>100184.06946885648</v>
      </c>
      <c r="CQ75" s="179">
        <f t="shared" si="52"/>
        <v>100184.98981620077</v>
      </c>
      <c r="CR75" s="179">
        <f t="shared" si="52"/>
        <v>100190.04620451026</v>
      </c>
      <c r="CS75" s="179">
        <f t="shared" si="52"/>
        <v>100188.89757360388</v>
      </c>
      <c r="CT75" s="179">
        <f t="shared" si="52"/>
        <v>100187.77856080372</v>
      </c>
      <c r="CU75" s="179">
        <f t="shared" si="52"/>
        <v>100188.71745360775</v>
      </c>
      <c r="CV75" s="179">
        <f t="shared" si="52"/>
        <v>100193.87573067303</v>
      </c>
      <c r="CW75" s="179">
        <f t="shared" si="52"/>
        <v>100192.70395427884</v>
      </c>
      <c r="CX75" s="179">
        <f t="shared" si="52"/>
        <v>100191.56239281056</v>
      </c>
      <c r="CY75" s="179">
        <f t="shared" si="52"/>
        <v>100192.52020477461</v>
      </c>
      <c r="CZ75" s="179">
        <f t="shared" si="52"/>
        <v>100195.60899047759</v>
      </c>
      <c r="DA75" s="179">
        <f t="shared" si="52"/>
        <v>100196.58703542998</v>
      </c>
      <c r="DB75" s="179">
        <f t="shared" ref="DB75:EA75" si="53" xml:space="preserve"> SUM(DB69:DB74)</f>
        <v>100195.42247092661</v>
      </c>
      <c r="DC75" s="179">
        <f t="shared" si="53"/>
        <v>100196.39958328125</v>
      </c>
      <c r="DD75" s="179">
        <f t="shared" si="53"/>
        <v>100201.7678385576</v>
      </c>
      <c r="DE75" s="179">
        <f t="shared" si="53"/>
        <v>100200.54836261028</v>
      </c>
      <c r="DF75" s="179">
        <f t="shared" si="53"/>
        <v>100199.36033154916</v>
      </c>
      <c r="DG75" s="179">
        <f t="shared" si="53"/>
        <v>100200.35713320691</v>
      </c>
      <c r="DH75" s="179">
        <f t="shared" si="53"/>
        <v>755.89381338491683</v>
      </c>
      <c r="DI75" s="179">
        <f t="shared" si="53"/>
        <v>0</v>
      </c>
      <c r="DJ75" s="179">
        <f t="shared" si="53"/>
        <v>0</v>
      </c>
      <c r="DK75" s="179">
        <f t="shared" si="53"/>
        <v>0</v>
      </c>
      <c r="DL75" s="179">
        <f t="shared" si="53"/>
        <v>0</v>
      </c>
      <c r="DM75" s="179">
        <f t="shared" si="53"/>
        <v>0</v>
      </c>
      <c r="DN75" s="179">
        <f t="shared" si="53"/>
        <v>0</v>
      </c>
      <c r="DO75" s="179">
        <f t="shared" si="53"/>
        <v>0</v>
      </c>
      <c r="DP75" s="179">
        <f t="shared" si="53"/>
        <v>0</v>
      </c>
      <c r="DQ75" s="179">
        <f t="shared" si="53"/>
        <v>0</v>
      </c>
      <c r="DR75" s="179">
        <f t="shared" si="53"/>
        <v>0</v>
      </c>
      <c r="DS75" s="179">
        <f t="shared" si="53"/>
        <v>0</v>
      </c>
      <c r="DT75" s="179">
        <f t="shared" si="53"/>
        <v>0</v>
      </c>
      <c r="DU75" s="179">
        <f t="shared" si="53"/>
        <v>0</v>
      </c>
      <c r="DV75" s="179">
        <f t="shared" si="53"/>
        <v>0</v>
      </c>
      <c r="DW75" s="179">
        <f t="shared" si="53"/>
        <v>0</v>
      </c>
      <c r="DX75" s="179">
        <f t="shared" si="53"/>
        <v>0</v>
      </c>
      <c r="DY75" s="179">
        <f t="shared" si="53"/>
        <v>0</v>
      </c>
      <c r="DZ75" s="179">
        <f t="shared" si="53"/>
        <v>0</v>
      </c>
      <c r="EA75" s="179">
        <f t="shared" si="53"/>
        <v>0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102429.64285714286</v>
      </c>
      <c r="N80" s="207">
        <f t="shared" si="54"/>
        <v>101700.76086956522</v>
      </c>
      <c r="O80" s="207">
        <f t="shared" si="54"/>
        <v>100124.12603430706</v>
      </c>
      <c r="P80" s="207">
        <f t="shared" si="54"/>
        <v>100127.51881257813</v>
      </c>
      <c r="Q80" s="207">
        <f t="shared" si="54"/>
        <v>100126.74809448012</v>
      </c>
      <c r="R80" s="207">
        <f t="shared" si="54"/>
        <v>100125.99724979</v>
      </c>
      <c r="S80" s="207">
        <f t="shared" si="54"/>
        <v>100126.62723603894</v>
      </c>
      <c r="T80" s="207">
        <f t="shared" si="54"/>
        <v>100130.08838049068</v>
      </c>
      <c r="U80" s="207">
        <f t="shared" si="54"/>
        <v>100129.30213203716</v>
      </c>
      <c r="V80" s="207">
        <f t="shared" si="54"/>
        <v>100128.53615745064</v>
      </c>
      <c r="W80" s="207">
        <f t="shared" si="54"/>
        <v>100129.17883823789</v>
      </c>
      <c r="X80" s="207">
        <f t="shared" si="54"/>
        <v>100131.25137784038</v>
      </c>
      <c r="Y80" s="207">
        <f t="shared" si="54"/>
        <v>100131.90763472959</v>
      </c>
      <c r="Z80" s="207">
        <f t="shared" si="54"/>
        <v>100131.12622537168</v>
      </c>
      <c r="AA80" s="207">
        <f t="shared" si="54"/>
        <v>100131.78185649854</v>
      </c>
      <c r="AB80" s="207">
        <f t="shared" si="54"/>
        <v>100135.3838939095</v>
      </c>
      <c r="AC80" s="207">
        <f t="shared" si="54"/>
        <v>100134.56563960564</v>
      </c>
      <c r="AD80" s="207">
        <f t="shared" si="54"/>
        <v>100133.76848445798</v>
      </c>
      <c r="AE80" s="207">
        <f t="shared" si="54"/>
        <v>100134.43732688027</v>
      </c>
      <c r="AF80" s="207">
        <f t="shared" si="54"/>
        <v>100138.11194714834</v>
      </c>
      <c r="AG80" s="207">
        <f t="shared" si="54"/>
        <v>100137.27720461063</v>
      </c>
      <c r="AH80" s="207">
        <f t="shared" si="54"/>
        <v>100136.46398638765</v>
      </c>
      <c r="AI80" s="207">
        <f t="shared" si="54"/>
        <v>100137.1463063196</v>
      </c>
      <c r="AJ80" s="207">
        <f t="shared" si="54"/>
        <v>100140.89497202566</v>
      </c>
      <c r="AK80" s="207">
        <f t="shared" si="54"/>
        <v>100140.04340900792</v>
      </c>
      <c r="AL80" s="207">
        <f t="shared" si="54"/>
        <v>100139.21380403065</v>
      </c>
      <c r="AM80" s="207">
        <f t="shared" si="54"/>
        <v>100139.90987305081</v>
      </c>
      <c r="AN80" s="207">
        <f t="shared" si="54"/>
        <v>100142.15458090414</v>
      </c>
      <c r="AO80" s="207">
        <f t="shared" si="54"/>
        <v>100142.86535380867</v>
      </c>
      <c r="AP80" s="207">
        <f t="shared" si="54"/>
        <v>100142.01903187578</v>
      </c>
      <c r="AQ80" s="207">
        <f t="shared" si="54"/>
        <v>100142.72912703516</v>
      </c>
      <c r="AR80" s="207">
        <f t="shared" si="54"/>
        <v>100146.63038984078</v>
      </c>
      <c r="AS80" s="207">
        <f t="shared" si="54"/>
        <v>100145.74416220988</v>
      </c>
      <c r="AT80" s="207">
        <f t="shared" si="54"/>
        <v>100144.88078646635</v>
      </c>
      <c r="AU80" s="207">
        <f t="shared" si="54"/>
        <v>100145.6051903987</v>
      </c>
      <c r="AV80" s="207">
        <f t="shared" si="54"/>
        <v>100149.58506560292</v>
      </c>
      <c r="AW80" s="207">
        <f t="shared" si="54"/>
        <v>100148.68098004158</v>
      </c>
      <c r="AX80" s="207">
        <f t="shared" si="54"/>
        <v>100147.80020684459</v>
      </c>
      <c r="AY80" s="207">
        <f t="shared" si="54"/>
        <v>100148.53920787881</v>
      </c>
      <c r="AZ80" s="207">
        <f t="shared" si="54"/>
        <v>100152.59927956085</v>
      </c>
      <c r="BA80" s="207">
        <f t="shared" si="54"/>
        <v>100151.67697622284</v>
      </c>
      <c r="BB80" s="207">
        <f t="shared" si="54"/>
        <v>100150.778455005</v>
      </c>
      <c r="BC80" s="207">
        <f t="shared" si="54"/>
        <v>100151.53234728001</v>
      </c>
      <c r="BD80" s="207">
        <f t="shared" si="54"/>
        <v>100153.96352559901</v>
      </c>
      <c r="BE80" s="207">
        <f t="shared" si="54"/>
        <v>100154.73334322701</v>
      </c>
      <c r="BF80" s="207">
        <f t="shared" si="54"/>
        <v>100153.81671635681</v>
      </c>
      <c r="BG80" s="207">
        <f t="shared" si="54"/>
        <v>100154.58579993859</v>
      </c>
      <c r="BH80" s="207">
        <f t="shared" si="54"/>
        <v>100158.81114513692</v>
      </c>
      <c r="BI80" s="207">
        <f t="shared" si="54"/>
        <v>100157.85129755642</v>
      </c>
      <c r="BJ80" s="207">
        <f t="shared" si="54"/>
        <v>100156.9162001959</v>
      </c>
      <c r="BK80" s="207">
        <f t="shared" si="54"/>
        <v>100157.70078119688</v>
      </c>
      <c r="BL80" s="207">
        <f t="shared" si="54"/>
        <v>100162.01126921627</v>
      </c>
      <c r="BM80" s="207">
        <f t="shared" si="54"/>
        <v>100161.03208022649</v>
      </c>
      <c r="BN80" s="207">
        <f t="shared" si="54"/>
        <v>100160.07814018601</v>
      </c>
      <c r="BO80" s="207">
        <f t="shared" si="54"/>
        <v>100160.87853088694</v>
      </c>
      <c r="BP80" s="207">
        <f t="shared" si="54"/>
        <v>100165.27587739786</v>
      </c>
      <c r="BQ80" s="207">
        <f t="shared" si="54"/>
        <v>100164.27695725973</v>
      </c>
      <c r="BR80" s="207">
        <f t="shared" ref="BR80:EA80" si="55" xml:space="preserve"> BR$67</f>
        <v>100163.30379484988</v>
      </c>
      <c r="BS80" s="207">
        <f t="shared" si="55"/>
        <v>100164.12031382413</v>
      </c>
      <c r="BT80" s="207">
        <f t="shared" si="55"/>
        <v>100166.75345292504</v>
      </c>
      <c r="BU80" s="207">
        <f t="shared" si="55"/>
        <v>100167.58722018967</v>
      </c>
      <c r="BV80" s="207">
        <f t="shared" si="55"/>
        <v>100166.59444807007</v>
      </c>
      <c r="BW80" s="207">
        <f t="shared" si="55"/>
        <v>100167.42742031041</v>
      </c>
      <c r="BX80" s="207">
        <f t="shared" si="55"/>
        <v>100172.0037697989</v>
      </c>
      <c r="BY80" s="207">
        <f t="shared" si="55"/>
        <v>100170.96418657484</v>
      </c>
      <c r="BZ80" s="207">
        <f t="shared" si="55"/>
        <v>100169.95140960002</v>
      </c>
      <c r="CA80" s="207">
        <f t="shared" si="55"/>
        <v>100170.80116664802</v>
      </c>
      <c r="CB80" s="207">
        <f t="shared" si="55"/>
        <v>100175.46973186973</v>
      </c>
      <c r="CC80" s="207">
        <f t="shared" si="55"/>
        <v>100174.40920052327</v>
      </c>
      <c r="CD80" s="207">
        <f t="shared" si="55"/>
        <v>100173.37601558538</v>
      </c>
      <c r="CE80" s="207">
        <f t="shared" si="55"/>
        <v>100174.24289566331</v>
      </c>
      <c r="CF80" s="207">
        <f t="shared" si="55"/>
        <v>100179.00553481144</v>
      </c>
      <c r="CG80" s="207">
        <f t="shared" si="55"/>
        <v>100177.9236332274</v>
      </c>
      <c r="CH80" s="207">
        <f t="shared" si="55"/>
        <v>100176.86962909577</v>
      </c>
      <c r="CI80" s="207">
        <f t="shared" si="55"/>
        <v>100177.75397724126</v>
      </c>
      <c r="CJ80" s="207">
        <f t="shared" si="55"/>
        <v>100180.60585423876</v>
      </c>
      <c r="CK80" s="207">
        <f t="shared" si="55"/>
        <v>100181.50888350995</v>
      </c>
      <c r="CL80" s="207">
        <f t="shared" si="55"/>
        <v>100180.43364066743</v>
      </c>
      <c r="CM80" s="207">
        <f t="shared" si="55"/>
        <v>100181.33580887076</v>
      </c>
      <c r="CN80" s="207">
        <f t="shared" si="55"/>
        <v>100186.2923209799</v>
      </c>
      <c r="CO80" s="207">
        <f t="shared" si="55"/>
        <v>100185.16637838059</v>
      </c>
      <c r="CP80" s="207">
        <f t="shared" si="55"/>
        <v>100184.06946885648</v>
      </c>
      <c r="CQ80" s="207">
        <f t="shared" si="55"/>
        <v>100184.98981620076</v>
      </c>
      <c r="CR80" s="207">
        <f t="shared" si="55"/>
        <v>100190.04620451025</v>
      </c>
      <c r="CS80" s="207">
        <f t="shared" si="55"/>
        <v>100188.89757360387</v>
      </c>
      <c r="CT80" s="207">
        <f t="shared" si="55"/>
        <v>100187.77856080371</v>
      </c>
      <c r="CU80" s="207">
        <f t="shared" si="55"/>
        <v>100188.71745360774</v>
      </c>
      <c r="CV80" s="207">
        <f t="shared" si="55"/>
        <v>100193.87573067301</v>
      </c>
      <c r="CW80" s="207">
        <f t="shared" si="55"/>
        <v>100192.70395427884</v>
      </c>
      <c r="CX80" s="207">
        <f t="shared" si="55"/>
        <v>100191.56239281056</v>
      </c>
      <c r="CY80" s="207">
        <f t="shared" si="55"/>
        <v>100192.52020477461</v>
      </c>
      <c r="CZ80" s="207">
        <f t="shared" si="55"/>
        <v>100195.6089904776</v>
      </c>
      <c r="DA80" s="207">
        <f t="shared" si="55"/>
        <v>100196.58703542997</v>
      </c>
      <c r="DB80" s="207">
        <f t="shared" si="55"/>
        <v>100195.42247092661</v>
      </c>
      <c r="DC80" s="207">
        <f t="shared" si="55"/>
        <v>100196.39958328125</v>
      </c>
      <c r="DD80" s="207">
        <f t="shared" si="55"/>
        <v>100201.76783855761</v>
      </c>
      <c r="DE80" s="207">
        <f t="shared" si="55"/>
        <v>100200.54836261029</v>
      </c>
      <c r="DF80" s="207">
        <f t="shared" si="55"/>
        <v>100199.36033154918</v>
      </c>
      <c r="DG80" s="207">
        <f t="shared" si="55"/>
        <v>100200.35713320693</v>
      </c>
      <c r="DH80" s="207">
        <f t="shared" si="55"/>
        <v>755.89381338492558</v>
      </c>
      <c r="DI80" s="207">
        <f t="shared" si="55"/>
        <v>8.6401996668428183E-12</v>
      </c>
      <c r="DJ80" s="207">
        <f t="shared" si="55"/>
        <v>8.6401996668428183E-12</v>
      </c>
      <c r="DK80" s="207">
        <f t="shared" si="55"/>
        <v>8.6401996668428183E-12</v>
      </c>
      <c r="DL80" s="207">
        <f t="shared" si="55"/>
        <v>8.6401996668428183E-12</v>
      </c>
      <c r="DM80" s="207">
        <f t="shared" si="55"/>
        <v>8.6401996668428183E-12</v>
      </c>
      <c r="DN80" s="207">
        <f t="shared" si="55"/>
        <v>8.6401996668428183E-12</v>
      </c>
      <c r="DO80" s="207">
        <f t="shared" si="55"/>
        <v>8.6401996668428183E-12</v>
      </c>
      <c r="DP80" s="207">
        <f t="shared" si="55"/>
        <v>8.6401996668428183E-12</v>
      </c>
      <c r="DQ80" s="207">
        <f t="shared" si="55"/>
        <v>8.6401996668428183E-12</v>
      </c>
      <c r="DR80" s="207">
        <f t="shared" si="55"/>
        <v>8.6401996668428183E-12</v>
      </c>
      <c r="DS80" s="207">
        <f t="shared" si="55"/>
        <v>8.6401996668428183E-12</v>
      </c>
      <c r="DT80" s="207">
        <f t="shared" si="55"/>
        <v>8.6401996668428183E-12</v>
      </c>
      <c r="DU80" s="207">
        <f t="shared" si="55"/>
        <v>8.6401996668428183E-12</v>
      </c>
      <c r="DV80" s="207">
        <f t="shared" si="55"/>
        <v>8.6401996668428183E-12</v>
      </c>
      <c r="DW80" s="207">
        <f t="shared" si="55"/>
        <v>8.6401996668428183E-12</v>
      </c>
      <c r="DX80" s="207">
        <f t="shared" si="55"/>
        <v>8.6401996668428183E-12</v>
      </c>
      <c r="DY80" s="207">
        <f t="shared" si="55"/>
        <v>8.6401996668428183E-12</v>
      </c>
      <c r="DZ80" s="207">
        <f t="shared" si="55"/>
        <v>8.6401996668428183E-12</v>
      </c>
      <c r="EA80" s="207">
        <f t="shared" si="55"/>
        <v>8.6401996668428183E-12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102429.64285714286</v>
      </c>
      <c r="N81" s="207">
        <f t="shared" ref="N81:AS81" si="57" xml:space="preserve"> N$75</f>
        <v>101700.76086956522</v>
      </c>
      <c r="O81" s="207">
        <f t="shared" si="57"/>
        <v>100124.12603430706</v>
      </c>
      <c r="P81" s="207">
        <f t="shared" si="57"/>
        <v>100127.51881257813</v>
      </c>
      <c r="Q81" s="207">
        <f t="shared" si="57"/>
        <v>100126.74809448012</v>
      </c>
      <c r="R81" s="207">
        <f t="shared" si="57"/>
        <v>100125.99724979</v>
      </c>
      <c r="S81" s="207">
        <f t="shared" si="57"/>
        <v>100126.62723603894</v>
      </c>
      <c r="T81" s="207">
        <f t="shared" si="57"/>
        <v>100130.08838049068</v>
      </c>
      <c r="U81" s="207">
        <f t="shared" si="57"/>
        <v>100129.30213203716</v>
      </c>
      <c r="V81" s="207">
        <f t="shared" si="57"/>
        <v>100128.53615745064</v>
      </c>
      <c r="W81" s="207">
        <f t="shared" si="57"/>
        <v>100129.17883823789</v>
      </c>
      <c r="X81" s="207">
        <f t="shared" si="57"/>
        <v>100131.2513778404</v>
      </c>
      <c r="Y81" s="207">
        <f t="shared" si="57"/>
        <v>100131.90763472959</v>
      </c>
      <c r="Z81" s="207">
        <f t="shared" si="57"/>
        <v>100131.12622537168</v>
      </c>
      <c r="AA81" s="207">
        <f t="shared" si="57"/>
        <v>100131.78185649854</v>
      </c>
      <c r="AB81" s="207">
        <f t="shared" si="57"/>
        <v>100135.3838939095</v>
      </c>
      <c r="AC81" s="207">
        <f t="shared" si="57"/>
        <v>100134.56563960566</v>
      </c>
      <c r="AD81" s="207">
        <f t="shared" si="57"/>
        <v>100133.76848445799</v>
      </c>
      <c r="AE81" s="207">
        <f t="shared" si="57"/>
        <v>100134.43732688027</v>
      </c>
      <c r="AF81" s="207">
        <f t="shared" si="57"/>
        <v>100138.11194714834</v>
      </c>
      <c r="AG81" s="207">
        <f t="shared" si="57"/>
        <v>100137.27720461063</v>
      </c>
      <c r="AH81" s="207">
        <f t="shared" si="57"/>
        <v>100136.46398638767</v>
      </c>
      <c r="AI81" s="207">
        <f t="shared" si="57"/>
        <v>100137.1463063196</v>
      </c>
      <c r="AJ81" s="207">
        <f t="shared" si="57"/>
        <v>100140.89497202568</v>
      </c>
      <c r="AK81" s="207">
        <f t="shared" si="57"/>
        <v>100140.04340900794</v>
      </c>
      <c r="AL81" s="207">
        <f t="shared" si="57"/>
        <v>100139.21380403066</v>
      </c>
      <c r="AM81" s="207">
        <f t="shared" si="57"/>
        <v>100139.90987305081</v>
      </c>
      <c r="AN81" s="207">
        <f t="shared" si="57"/>
        <v>100142.15458090416</v>
      </c>
      <c r="AO81" s="207">
        <f t="shared" si="57"/>
        <v>100142.86535380868</v>
      </c>
      <c r="AP81" s="207">
        <f t="shared" si="57"/>
        <v>100142.0190318758</v>
      </c>
      <c r="AQ81" s="207">
        <f t="shared" si="57"/>
        <v>100142.72912703517</v>
      </c>
      <c r="AR81" s="207">
        <f t="shared" si="57"/>
        <v>100146.63038984079</v>
      </c>
      <c r="AS81" s="207">
        <f t="shared" si="57"/>
        <v>100145.74416220988</v>
      </c>
      <c r="AT81" s="207">
        <f t="shared" ref="AT81:BY81" si="58" xml:space="preserve"> AT$75</f>
        <v>100144.88078646637</v>
      </c>
      <c r="AU81" s="207">
        <f t="shared" si="58"/>
        <v>100145.6051903987</v>
      </c>
      <c r="AV81" s="207">
        <f t="shared" si="58"/>
        <v>100149.58506560292</v>
      </c>
      <c r="AW81" s="207">
        <f t="shared" si="58"/>
        <v>100148.68098004159</v>
      </c>
      <c r="AX81" s="207">
        <f t="shared" si="58"/>
        <v>100147.80020684461</v>
      </c>
      <c r="AY81" s="207">
        <f t="shared" si="58"/>
        <v>100148.53920787883</v>
      </c>
      <c r="AZ81" s="207">
        <f t="shared" si="58"/>
        <v>100152.59927956085</v>
      </c>
      <c r="BA81" s="207">
        <f t="shared" si="58"/>
        <v>100151.67697622285</v>
      </c>
      <c r="BB81" s="207">
        <f t="shared" si="58"/>
        <v>100150.778455005</v>
      </c>
      <c r="BC81" s="207">
        <f t="shared" si="58"/>
        <v>100151.53234728002</v>
      </c>
      <c r="BD81" s="207">
        <f t="shared" si="58"/>
        <v>100153.96352559903</v>
      </c>
      <c r="BE81" s="207">
        <f t="shared" si="58"/>
        <v>100154.73334322702</v>
      </c>
      <c r="BF81" s="207">
        <f t="shared" si="58"/>
        <v>100153.81671635681</v>
      </c>
      <c r="BG81" s="207">
        <f t="shared" si="58"/>
        <v>100154.58579993861</v>
      </c>
      <c r="BH81" s="207">
        <f t="shared" si="58"/>
        <v>100158.81114513692</v>
      </c>
      <c r="BI81" s="207">
        <f t="shared" si="58"/>
        <v>100157.85129755642</v>
      </c>
      <c r="BJ81" s="207">
        <f t="shared" si="58"/>
        <v>100156.9162001959</v>
      </c>
      <c r="BK81" s="207">
        <f t="shared" si="58"/>
        <v>100157.70078119688</v>
      </c>
      <c r="BL81" s="207">
        <f t="shared" si="58"/>
        <v>100162.01126921627</v>
      </c>
      <c r="BM81" s="207">
        <f t="shared" si="58"/>
        <v>100161.03208022649</v>
      </c>
      <c r="BN81" s="207">
        <f t="shared" si="58"/>
        <v>100160.07814018601</v>
      </c>
      <c r="BO81" s="207">
        <f t="shared" si="58"/>
        <v>100160.87853088696</v>
      </c>
      <c r="BP81" s="207">
        <f t="shared" si="58"/>
        <v>100165.27587739786</v>
      </c>
      <c r="BQ81" s="207">
        <f t="shared" si="58"/>
        <v>100164.27695725975</v>
      </c>
      <c r="BR81" s="207">
        <f t="shared" si="58"/>
        <v>100163.30379484988</v>
      </c>
      <c r="BS81" s="207">
        <f t="shared" si="58"/>
        <v>100164.12031382414</v>
      </c>
      <c r="BT81" s="207">
        <f t="shared" si="58"/>
        <v>100166.75345292506</v>
      </c>
      <c r="BU81" s="207">
        <f t="shared" si="58"/>
        <v>100167.58722018967</v>
      </c>
      <c r="BV81" s="207">
        <f t="shared" si="58"/>
        <v>100166.59444807007</v>
      </c>
      <c r="BW81" s="207">
        <f t="shared" si="58"/>
        <v>100167.42742031043</v>
      </c>
      <c r="BX81" s="207">
        <f t="shared" si="58"/>
        <v>100172.00376979892</v>
      </c>
      <c r="BY81" s="207">
        <f t="shared" si="58"/>
        <v>100170.96418657486</v>
      </c>
      <c r="BZ81" s="207">
        <f t="shared" ref="BZ81:DE81" si="59" xml:space="preserve"> BZ$75</f>
        <v>100169.95140960003</v>
      </c>
      <c r="CA81" s="207">
        <f t="shared" si="59"/>
        <v>100170.80116664803</v>
      </c>
      <c r="CB81" s="207">
        <f t="shared" si="59"/>
        <v>100175.46973186974</v>
      </c>
      <c r="CC81" s="207">
        <f t="shared" si="59"/>
        <v>100174.40920052328</v>
      </c>
      <c r="CD81" s="207">
        <f t="shared" si="59"/>
        <v>100173.3760155854</v>
      </c>
      <c r="CE81" s="207">
        <f t="shared" si="59"/>
        <v>100174.24289566332</v>
      </c>
      <c r="CF81" s="207">
        <f t="shared" si="59"/>
        <v>100179.00553481145</v>
      </c>
      <c r="CG81" s="207">
        <f t="shared" si="59"/>
        <v>100177.92363322743</v>
      </c>
      <c r="CH81" s="207">
        <f t="shared" si="59"/>
        <v>100176.86962909582</v>
      </c>
      <c r="CI81" s="207">
        <f t="shared" si="59"/>
        <v>100177.75397724129</v>
      </c>
      <c r="CJ81" s="207">
        <f t="shared" si="59"/>
        <v>100180.60585423879</v>
      </c>
      <c r="CK81" s="207">
        <f t="shared" si="59"/>
        <v>100181.50888350999</v>
      </c>
      <c r="CL81" s="207">
        <f t="shared" si="59"/>
        <v>100180.43364066746</v>
      </c>
      <c r="CM81" s="207">
        <f t="shared" si="59"/>
        <v>100181.33580887079</v>
      </c>
      <c r="CN81" s="207">
        <f t="shared" si="59"/>
        <v>100186.29232097992</v>
      </c>
      <c r="CO81" s="207">
        <f t="shared" si="59"/>
        <v>100185.16637838059</v>
      </c>
      <c r="CP81" s="207">
        <f t="shared" si="59"/>
        <v>100184.06946885648</v>
      </c>
      <c r="CQ81" s="207">
        <f t="shared" si="59"/>
        <v>100184.98981620077</v>
      </c>
      <c r="CR81" s="207">
        <f t="shared" si="59"/>
        <v>100190.04620451026</v>
      </c>
      <c r="CS81" s="207">
        <f t="shared" si="59"/>
        <v>100188.89757360388</v>
      </c>
      <c r="CT81" s="207">
        <f t="shared" si="59"/>
        <v>100187.77856080372</v>
      </c>
      <c r="CU81" s="207">
        <f t="shared" si="59"/>
        <v>100188.71745360775</v>
      </c>
      <c r="CV81" s="207">
        <f t="shared" si="59"/>
        <v>100193.87573067303</v>
      </c>
      <c r="CW81" s="207">
        <f t="shared" si="59"/>
        <v>100192.70395427884</v>
      </c>
      <c r="CX81" s="207">
        <f t="shared" si="59"/>
        <v>100191.56239281056</v>
      </c>
      <c r="CY81" s="207">
        <f t="shared" si="59"/>
        <v>100192.52020477461</v>
      </c>
      <c r="CZ81" s="207">
        <f t="shared" si="59"/>
        <v>100195.60899047759</v>
      </c>
      <c r="DA81" s="207">
        <f t="shared" si="59"/>
        <v>100196.58703542998</v>
      </c>
      <c r="DB81" s="207">
        <f t="shared" si="59"/>
        <v>100195.42247092661</v>
      </c>
      <c r="DC81" s="207">
        <f t="shared" si="59"/>
        <v>100196.39958328125</v>
      </c>
      <c r="DD81" s="207">
        <f t="shared" si="59"/>
        <v>100201.7678385576</v>
      </c>
      <c r="DE81" s="207">
        <f t="shared" si="59"/>
        <v>100200.54836261028</v>
      </c>
      <c r="DF81" s="207">
        <f t="shared" ref="DF81:EA81" si="60" xml:space="preserve"> DF$75</f>
        <v>100199.36033154916</v>
      </c>
      <c r="DG81" s="207">
        <f t="shared" si="60"/>
        <v>100200.35713320691</v>
      </c>
      <c r="DH81" s="207">
        <f t="shared" si="60"/>
        <v>755.89381338491683</v>
      </c>
      <c r="DI81" s="207">
        <f t="shared" si="60"/>
        <v>0</v>
      </c>
      <c r="DJ81" s="207">
        <f t="shared" si="60"/>
        <v>0</v>
      </c>
      <c r="DK81" s="207">
        <f t="shared" si="60"/>
        <v>0</v>
      </c>
      <c r="DL81" s="207">
        <f t="shared" si="60"/>
        <v>0</v>
      </c>
      <c r="DM81" s="207">
        <f t="shared" si="60"/>
        <v>0</v>
      </c>
      <c r="DN81" s="207">
        <f t="shared" si="60"/>
        <v>0</v>
      </c>
      <c r="DO81" s="207">
        <f t="shared" si="60"/>
        <v>0</v>
      </c>
      <c r="DP81" s="207">
        <f t="shared" si="60"/>
        <v>0</v>
      </c>
      <c r="DQ81" s="207">
        <f t="shared" si="60"/>
        <v>0</v>
      </c>
      <c r="DR81" s="207">
        <f t="shared" si="60"/>
        <v>0</v>
      </c>
      <c r="DS81" s="207">
        <f t="shared" si="60"/>
        <v>0</v>
      </c>
      <c r="DT81" s="207">
        <f t="shared" si="60"/>
        <v>0</v>
      </c>
      <c r="DU81" s="207">
        <f t="shared" si="60"/>
        <v>0</v>
      </c>
      <c r="DV81" s="207">
        <f t="shared" si="60"/>
        <v>0</v>
      </c>
      <c r="DW81" s="207">
        <f t="shared" si="60"/>
        <v>0</v>
      </c>
      <c r="DX81" s="207">
        <f t="shared" si="60"/>
        <v>0</v>
      </c>
      <c r="DY81" s="207">
        <f t="shared" si="60"/>
        <v>0</v>
      </c>
      <c r="DZ81" s="207">
        <f t="shared" si="60"/>
        <v>0</v>
      </c>
      <c r="EA81" s="207">
        <f t="shared" si="60"/>
        <v>0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1.7291768017457798E-10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8.7538865045644343E-12</v>
      </c>
      <c r="DI83" s="162">
        <f t="shared" si="66"/>
        <v>8.6401996668428183E-12</v>
      </c>
      <c r="DJ83" s="162">
        <f t="shared" si="66"/>
        <v>8.6401996668428183E-12</v>
      </c>
      <c r="DK83" s="162">
        <f t="shared" si="66"/>
        <v>8.6401996668428183E-12</v>
      </c>
      <c r="DL83" s="162">
        <f t="shared" si="66"/>
        <v>8.6401996668428183E-12</v>
      </c>
      <c r="DM83" s="162">
        <f t="shared" si="66"/>
        <v>8.6401996668428183E-12</v>
      </c>
      <c r="DN83" s="162">
        <f t="shared" si="66"/>
        <v>8.6401996668428183E-12</v>
      </c>
      <c r="DO83" s="162">
        <f t="shared" si="66"/>
        <v>8.6401996668428183E-12</v>
      </c>
      <c r="DP83" s="162">
        <f t="shared" si="66"/>
        <v>8.6401996668428183E-12</v>
      </c>
      <c r="DQ83" s="162">
        <f t="shared" si="66"/>
        <v>8.6401996668428183E-12</v>
      </c>
      <c r="DR83" s="162">
        <f t="shared" si="66"/>
        <v>8.6401996668428183E-12</v>
      </c>
      <c r="DS83" s="162">
        <f t="shared" si="66"/>
        <v>8.6401996668428183E-12</v>
      </c>
      <c r="DT83" s="162">
        <f t="shared" si="66"/>
        <v>8.6401996668428183E-12</v>
      </c>
      <c r="DU83" s="162">
        <f t="shared" si="66"/>
        <v>8.6401996668428183E-12</v>
      </c>
      <c r="DV83" s="162">
        <f t="shared" si="66"/>
        <v>8.6401996668428183E-12</v>
      </c>
      <c r="DW83" s="162">
        <f t="shared" si="66"/>
        <v>8.6401996668428183E-12</v>
      </c>
      <c r="DX83" s="162">
        <f t="shared" si="66"/>
        <v>8.6401996668428183E-12</v>
      </c>
      <c r="DY83" s="162">
        <f t="shared" si="66"/>
        <v>8.6401996668428183E-12</v>
      </c>
      <c r="DZ83" s="162">
        <f t="shared" si="66"/>
        <v>8.6401996668428183E-12</v>
      </c>
      <c r="EA83" s="162">
        <f t="shared" si="66"/>
        <v>8.6401996668428183E-12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222667.04122730839</v>
      </c>
      <c r="I19" s="55"/>
      <c r="J19" s="55">
        <f t="shared" ref="J19:AN19" si="3" xml:space="preserve"> J14 + SUM(J16:J18)</f>
        <v>0</v>
      </c>
      <c r="K19" s="55">
        <f t="shared" si="3"/>
        <v>10243.656015390623</v>
      </c>
      <c r="L19" s="55">
        <f t="shared" si="3"/>
        <v>10134.630150719528</v>
      </c>
      <c r="M19" s="55">
        <f t="shared" si="3"/>
        <v>10025.377721807232</v>
      </c>
      <c r="N19" s="55">
        <f t="shared" si="3"/>
        <v>9915.8843604772446</v>
      </c>
      <c r="O19" s="55">
        <f t="shared" si="3"/>
        <v>9806.1354577972634</v>
      </c>
      <c r="P19" s="55">
        <f t="shared" si="3"/>
        <v>9696.1161589851508</v>
      </c>
      <c r="Q19" s="55">
        <f t="shared" si="3"/>
        <v>9585.8113582135356</v>
      </c>
      <c r="R19" s="55">
        <f t="shared" si="3"/>
        <v>9475.2056933108597</v>
      </c>
      <c r="S19" s="55">
        <f t="shared" si="3"/>
        <v>9364.2835403569352</v>
      </c>
      <c r="T19" s="55">
        <f t="shared" si="3"/>
        <v>9253.0290081706789</v>
      </c>
      <c r="U19" s="55">
        <f t="shared" si="3"/>
        <v>9141.4259326880419</v>
      </c>
      <c r="V19" s="55">
        <f t="shared" si="3"/>
        <v>9029.4578712277926</v>
      </c>
      <c r="W19" s="55">
        <f t="shared" si="3"/>
        <v>8917.1080966429254</v>
      </c>
      <c r="X19" s="55">
        <f t="shared" si="3"/>
        <v>8804.3595913553727</v>
      </c>
      <c r="Y19" s="55">
        <f t="shared" si="3"/>
        <v>8691.195041271716</v>
      </c>
      <c r="Z19" s="55">
        <f t="shared" si="3"/>
        <v>8577.5968295774037</v>
      </c>
      <c r="AA19" s="55">
        <f t="shared" si="3"/>
        <v>8463.5470304070641</v>
      </c>
      <c r="AB19" s="55">
        <f t="shared" si="3"/>
        <v>8349.0274023884922</v>
      </c>
      <c r="AC19" s="55">
        <f t="shared" si="3"/>
        <v>8234.0193820575623</v>
      </c>
      <c r="AD19" s="55">
        <f t="shared" si="3"/>
        <v>8118.5040771416698</v>
      </c>
      <c r="AE19" s="55">
        <f t="shared" si="3"/>
        <v>8002.4622597089383</v>
      </c>
      <c r="AF19" s="55">
        <f t="shared" si="3"/>
        <v>7885.8743591804814</v>
      </c>
      <c r="AG19" s="55">
        <f t="shared" si="3"/>
        <v>7768.720455202958</v>
      </c>
      <c r="AH19" s="55">
        <f t="shared" si="3"/>
        <v>7650.9802703786772</v>
      </c>
      <c r="AI19" s="55">
        <f t="shared" si="3"/>
        <v>7532.6331628502448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222667.04122730839</v>
      </c>
      <c r="I22" s="204"/>
      <c r="J22" s="204">
        <f t="shared" ref="J22:AN22" si="4" xml:space="preserve"> J19 + J21</f>
        <v>0</v>
      </c>
      <c r="K22" s="204">
        <f t="shared" si="4"/>
        <v>10243.656015390623</v>
      </c>
      <c r="L22" s="204">
        <f t="shared" si="4"/>
        <v>10134.630150719528</v>
      </c>
      <c r="M22" s="204">
        <f t="shared" si="4"/>
        <v>10025.377721807232</v>
      </c>
      <c r="N22" s="204">
        <f t="shared" si="4"/>
        <v>9915.8843604772446</v>
      </c>
      <c r="O22" s="204">
        <f t="shared" si="4"/>
        <v>9806.1354577972634</v>
      </c>
      <c r="P22" s="204">
        <f t="shared" si="4"/>
        <v>9696.1161589851508</v>
      </c>
      <c r="Q22" s="204">
        <f t="shared" si="4"/>
        <v>9585.8113582135356</v>
      </c>
      <c r="R22" s="204">
        <f t="shared" si="4"/>
        <v>9475.2056933108597</v>
      </c>
      <c r="S22" s="204">
        <f t="shared" si="4"/>
        <v>9364.2835403569352</v>
      </c>
      <c r="T22" s="204">
        <f t="shared" si="4"/>
        <v>9253.0290081706789</v>
      </c>
      <c r="U22" s="204">
        <f t="shared" si="4"/>
        <v>9141.4259326880419</v>
      </c>
      <c r="V22" s="204">
        <f t="shared" si="4"/>
        <v>9029.4578712277926</v>
      </c>
      <c r="W22" s="204">
        <f t="shared" si="4"/>
        <v>8917.1080966429254</v>
      </c>
      <c r="X22" s="204">
        <f t="shared" si="4"/>
        <v>8804.3595913553727</v>
      </c>
      <c r="Y22" s="204">
        <f t="shared" si="4"/>
        <v>8691.195041271716</v>
      </c>
      <c r="Z22" s="204">
        <f t="shared" si="4"/>
        <v>8577.5968295774037</v>
      </c>
      <c r="AA22" s="204">
        <f t="shared" si="4"/>
        <v>8463.5470304070641</v>
      </c>
      <c r="AB22" s="204">
        <f t="shared" si="4"/>
        <v>8349.0274023884922</v>
      </c>
      <c r="AC22" s="204">
        <f t="shared" si="4"/>
        <v>8234.0193820575623</v>
      </c>
      <c r="AD22" s="204">
        <f t="shared" si="4"/>
        <v>8118.5040771416698</v>
      </c>
      <c r="AE22" s="204">
        <f t="shared" si="4"/>
        <v>8002.4622597089383</v>
      </c>
      <c r="AF22" s="204">
        <f t="shared" si="4"/>
        <v>7885.8743591804814</v>
      </c>
      <c r="AG22" s="204">
        <f t="shared" si="4"/>
        <v>7768.720455202958</v>
      </c>
      <c r="AH22" s="204">
        <f t="shared" si="4"/>
        <v>7650.9802703786772</v>
      </c>
      <c r="AI22" s="204">
        <f t="shared" si="4"/>
        <v>7532.6331628502448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-222667.04122730836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-10243.656015390625</v>
      </c>
      <c r="L24" s="9">
        <f xml:space="preserve"> SUMIFS('FS Qtr'!$J24:$EA24, 'FS Qtr'!$J$4:$EA$4, 'FS Ann'!L$4)</f>
        <v>-10134.630150719528</v>
      </c>
      <c r="M24" s="9">
        <f xml:space="preserve"> SUMIFS('FS Qtr'!$J24:$EA24, 'FS Qtr'!$J$4:$EA$4, 'FS Ann'!M$4)</f>
        <v>-10025.37772180723</v>
      </c>
      <c r="N24" s="9">
        <f xml:space="preserve"> SUMIFS('FS Qtr'!$J24:$EA24, 'FS Qtr'!$J$4:$EA$4, 'FS Ann'!N$4)</f>
        <v>-9915.8843604772446</v>
      </c>
      <c r="O24" s="9">
        <f xml:space="preserve"> SUMIFS('FS Qtr'!$J24:$EA24, 'FS Qtr'!$J$4:$EA$4, 'FS Ann'!O$4)</f>
        <v>-9806.1354577972652</v>
      </c>
      <c r="P24" s="9">
        <f xml:space="preserve"> SUMIFS('FS Qtr'!$J24:$EA24, 'FS Qtr'!$J$4:$EA$4, 'FS Ann'!P$4)</f>
        <v>-9696.1161589851545</v>
      </c>
      <c r="Q24" s="9">
        <f xml:space="preserve"> SUMIFS('FS Qtr'!$J24:$EA24, 'FS Qtr'!$J$4:$EA$4, 'FS Ann'!Q$4)</f>
        <v>-9585.8113582135375</v>
      </c>
      <c r="R24" s="9">
        <f xml:space="preserve"> SUMIFS('FS Qtr'!$J24:$EA24, 'FS Qtr'!$J$4:$EA$4, 'FS Ann'!R$4)</f>
        <v>-9475.2056933108615</v>
      </c>
      <c r="S24" s="9">
        <f xml:space="preserve"> SUMIFS('FS Qtr'!$J24:$EA24, 'FS Qtr'!$J$4:$EA$4, 'FS Ann'!S$4)</f>
        <v>-9364.2835403569352</v>
      </c>
      <c r="T24" s="9">
        <f xml:space="preserve"> SUMIFS('FS Qtr'!$J24:$EA24, 'FS Qtr'!$J$4:$EA$4, 'FS Ann'!T$4)</f>
        <v>-9253.0290081706808</v>
      </c>
      <c r="U24" s="9">
        <f xml:space="preserve"> SUMIFS('FS Qtr'!$J24:$EA24, 'FS Qtr'!$J$4:$EA$4, 'FS Ann'!U$4)</f>
        <v>-9141.4259326880456</v>
      </c>
      <c r="V24" s="9">
        <f xml:space="preserve"> SUMIFS('FS Qtr'!$J24:$EA24, 'FS Qtr'!$J$4:$EA$4, 'FS Ann'!V$4)</f>
        <v>-9029.4578712277926</v>
      </c>
      <c r="W24" s="9">
        <f xml:space="preserve"> SUMIFS('FS Qtr'!$J24:$EA24, 'FS Qtr'!$J$4:$EA$4, 'FS Ann'!W$4)</f>
        <v>-8917.1080966429254</v>
      </c>
      <c r="X24" s="9">
        <f xml:space="preserve"> SUMIFS('FS Qtr'!$J24:$EA24, 'FS Qtr'!$J$4:$EA$4, 'FS Ann'!X$4)</f>
        <v>-8804.3595913553727</v>
      </c>
      <c r="Y24" s="9">
        <f xml:space="preserve"> SUMIFS('FS Qtr'!$J24:$EA24, 'FS Qtr'!$J$4:$EA$4, 'FS Ann'!Y$4)</f>
        <v>-8691.1950412717197</v>
      </c>
      <c r="Z24" s="9">
        <f xml:space="preserve"> SUMIFS('FS Qtr'!$J24:$EA24, 'FS Qtr'!$J$4:$EA$4, 'FS Ann'!Z$4)</f>
        <v>-8577.5968295774019</v>
      </c>
      <c r="AA24" s="9">
        <f xml:space="preserve"> SUMIFS('FS Qtr'!$J24:$EA24, 'FS Qtr'!$J$4:$EA$4, 'FS Ann'!AA$4)</f>
        <v>-8463.5470304070659</v>
      </c>
      <c r="AB24" s="9">
        <f xml:space="preserve"> SUMIFS('FS Qtr'!$J24:$EA24, 'FS Qtr'!$J$4:$EA$4, 'FS Ann'!AB$4)</f>
        <v>-8349.0274023884922</v>
      </c>
      <c r="AC24" s="9">
        <f xml:space="preserve"> SUMIFS('FS Qtr'!$J24:$EA24, 'FS Qtr'!$J$4:$EA$4, 'FS Ann'!AC$4)</f>
        <v>-8234.0193820575623</v>
      </c>
      <c r="AD24" s="9">
        <f xml:space="preserve"> SUMIFS('FS Qtr'!$J24:$EA24, 'FS Qtr'!$J$4:$EA$4, 'FS Ann'!AD$4)</f>
        <v>-8118.5040771416707</v>
      </c>
      <c r="AE24" s="9">
        <f xml:space="preserve"> SUMIFS('FS Qtr'!$J24:$EA24, 'FS Qtr'!$J$4:$EA$4, 'FS Ann'!AE$4)</f>
        <v>-8002.4622597089401</v>
      </c>
      <c r="AF24" s="9">
        <f xml:space="preserve"> SUMIFS('FS Qtr'!$J24:$EA24, 'FS Qtr'!$J$4:$EA$4, 'FS Ann'!AF$4)</f>
        <v>-7885.8743591804805</v>
      </c>
      <c r="AG24" s="9">
        <f xml:space="preserve"> SUMIFS('FS Qtr'!$J24:$EA24, 'FS Qtr'!$J$4:$EA$4, 'FS Ann'!AG$4)</f>
        <v>-7768.720455202958</v>
      </c>
      <c r="AH24" s="9">
        <f xml:space="preserve"> SUMIFS('FS Qtr'!$J24:$EA24, 'FS Qtr'!$J$4:$EA$4, 'FS Ann'!AH$4)</f>
        <v>-7650.9802703786763</v>
      </c>
      <c r="AI24" s="9">
        <f xml:space="preserve"> SUMIFS('FS Qtr'!$J24:$EA24, 'FS Qtr'!$J$4:$EA$4, 'FS Ann'!AI$4)</f>
        <v>-6982.5729109798931</v>
      </c>
      <c r="AJ24" s="9">
        <f xml:space="preserve"> SUMIFS('FS Qtr'!$J24:$EA24, 'FS Qtr'!$J$4:$EA$4, 'FS Ann'!AJ$4)</f>
        <v>-550.06025187035084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9.0949470177292824E-13</v>
      </c>
      <c r="I25" s="55"/>
      <c r="J25" s="55">
        <f t="shared" ref="J25:AN25" si="5" xml:space="preserve"> J22 + J24</f>
        <v>0</v>
      </c>
      <c r="K25" s="55">
        <f t="shared" si="5"/>
        <v>0</v>
      </c>
      <c r="L25" s="55">
        <f t="shared" si="5"/>
        <v>0</v>
      </c>
      <c r="M25" s="55">
        <f t="shared" si="5"/>
        <v>0</v>
      </c>
      <c r="N25" s="55">
        <f t="shared" si="5"/>
        <v>0</v>
      </c>
      <c r="O25" s="55">
        <f t="shared" si="5"/>
        <v>0</v>
      </c>
      <c r="P25" s="55">
        <f t="shared" si="5"/>
        <v>0</v>
      </c>
      <c r="Q25" s="55">
        <f t="shared" si="5"/>
        <v>0</v>
      </c>
      <c r="R25" s="55">
        <f t="shared" si="5"/>
        <v>0</v>
      </c>
      <c r="S25" s="55">
        <f t="shared" si="5"/>
        <v>0</v>
      </c>
      <c r="T25" s="55">
        <f t="shared" si="5"/>
        <v>0</v>
      </c>
      <c r="U25" s="55">
        <f t="shared" si="5"/>
        <v>0</v>
      </c>
      <c r="V25" s="55">
        <f t="shared" si="5"/>
        <v>0</v>
      </c>
      <c r="W25" s="55">
        <f t="shared" si="5"/>
        <v>0</v>
      </c>
      <c r="X25" s="55">
        <f t="shared" si="5"/>
        <v>0</v>
      </c>
      <c r="Y25" s="55">
        <f t="shared" si="5"/>
        <v>0</v>
      </c>
      <c r="Z25" s="55">
        <f t="shared" si="5"/>
        <v>0</v>
      </c>
      <c r="AA25" s="55">
        <f t="shared" si="5"/>
        <v>0</v>
      </c>
      <c r="AB25" s="55">
        <f t="shared" si="5"/>
        <v>0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550.06025187035175</v>
      </c>
      <c r="AJ25" s="55">
        <f t="shared" si="5"/>
        <v>-550.06025187035084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322667.04122730839</v>
      </c>
      <c r="I37" s="55"/>
      <c r="J37" s="55">
        <f t="shared" ref="J37:AN37" si="7" xml:space="preserve"> J33 + SUM(J35:J36)</f>
        <v>0</v>
      </c>
      <c r="K37" s="55">
        <f t="shared" si="7"/>
        <v>12742.383161302085</v>
      </c>
      <c r="L37" s="55">
        <f t="shared" si="7"/>
        <v>14145.303159759776</v>
      </c>
      <c r="M37" s="55">
        <f t="shared" si="7"/>
        <v>14052.324999602617</v>
      </c>
      <c r="N37" s="55">
        <f t="shared" si="7"/>
        <v>13910.318732048829</v>
      </c>
      <c r="O37" s="55">
        <f t="shared" si="7"/>
        <v>13816.846606009192</v>
      </c>
      <c r="P37" s="55">
        <f t="shared" si="7"/>
        <v>13706.842561945161</v>
      </c>
      <c r="Q37" s="55">
        <f t="shared" si="7"/>
        <v>13612.34594409774</v>
      </c>
      <c r="R37" s="55">
        <f t="shared" si="7"/>
        <v>13470.174920138697</v>
      </c>
      <c r="S37" s="55">
        <f t="shared" si="7"/>
        <v>13375.063625181945</v>
      </c>
      <c r="T37" s="55">
        <f t="shared" si="7"/>
        <v>13263.82969880808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322667.04122730839</v>
      </c>
      <c r="I41" s="55"/>
      <c r="J41" s="55">
        <f t="shared" ref="J41:AN41" si="8" xml:space="preserve"> J37 + SUM(J39:J40)</f>
        <v>0</v>
      </c>
      <c r="K41" s="55">
        <f t="shared" si="8"/>
        <v>12742.383161302085</v>
      </c>
      <c r="L41" s="55">
        <f t="shared" si="8"/>
        <v>14145.303159759776</v>
      </c>
      <c r="M41" s="55">
        <f t="shared" si="8"/>
        <v>14052.324999602617</v>
      </c>
      <c r="N41" s="55">
        <f t="shared" si="8"/>
        <v>13910.318732048829</v>
      </c>
      <c r="O41" s="55">
        <f t="shared" si="8"/>
        <v>13816.846606009192</v>
      </c>
      <c r="P41" s="55">
        <f t="shared" si="8"/>
        <v>13706.842561945161</v>
      </c>
      <c r="Q41" s="55">
        <f t="shared" si="8"/>
        <v>13612.34594409774</v>
      </c>
      <c r="R41" s="55">
        <f t="shared" si="8"/>
        <v>13470.174920138697</v>
      </c>
      <c r="S41" s="55">
        <f t="shared" si="8"/>
        <v>13375.063625181945</v>
      </c>
      <c r="T41" s="55">
        <f t="shared" si="8"/>
        <v>13263.82969880808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322667.04122730839</v>
      </c>
      <c r="I46" s="55"/>
      <c r="J46" s="55">
        <f t="shared" ref="J46:AN46" si="9" xml:space="preserve"> J41 + SUM(J43:J45)</f>
        <v>0</v>
      </c>
      <c r="K46" s="55">
        <f t="shared" si="9"/>
        <v>12742.383161302085</v>
      </c>
      <c r="L46" s="55">
        <f t="shared" si="9"/>
        <v>14145.303159759776</v>
      </c>
      <c r="M46" s="55">
        <f t="shared" si="9"/>
        <v>14052.324999602617</v>
      </c>
      <c r="N46" s="55">
        <f t="shared" si="9"/>
        <v>13910.318732048829</v>
      </c>
      <c r="O46" s="55">
        <f t="shared" si="9"/>
        <v>13816.846606009192</v>
      </c>
      <c r="P46" s="55">
        <f t="shared" si="9"/>
        <v>13706.842561945161</v>
      </c>
      <c r="Q46" s="55">
        <f t="shared" si="9"/>
        <v>13612.34594409774</v>
      </c>
      <c r="R46" s="55">
        <f t="shared" si="9"/>
        <v>13470.174920138697</v>
      </c>
      <c r="S46" s="55">
        <f t="shared" si="9"/>
        <v>13375.063625181945</v>
      </c>
      <c r="T46" s="55">
        <f t="shared" si="9"/>
        <v>13263.82969880808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-100000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-100000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222667.04122730842</v>
      </c>
      <c r="I49" s="55"/>
      <c r="J49" s="55">
        <f t="shared" ref="J49:AN49" si="10" xml:space="preserve"> J46 + J48</f>
        <v>0</v>
      </c>
      <c r="K49" s="55">
        <f t="shared" si="10"/>
        <v>12742.383161302085</v>
      </c>
      <c r="L49" s="55">
        <f t="shared" si="10"/>
        <v>14145.303159759776</v>
      </c>
      <c r="M49" s="55">
        <f t="shared" si="10"/>
        <v>14052.324999602617</v>
      </c>
      <c r="N49" s="55">
        <f t="shared" si="10"/>
        <v>13910.318732048829</v>
      </c>
      <c r="O49" s="55">
        <f t="shared" si="10"/>
        <v>13816.846606009192</v>
      </c>
      <c r="P49" s="55">
        <f t="shared" si="10"/>
        <v>13706.842561945161</v>
      </c>
      <c r="Q49" s="55">
        <f t="shared" si="10"/>
        <v>13612.34594409774</v>
      </c>
      <c r="R49" s="55">
        <f t="shared" si="10"/>
        <v>13470.174920138697</v>
      </c>
      <c r="S49" s="55">
        <f t="shared" si="10"/>
        <v>13375.063625181945</v>
      </c>
      <c r="T49" s="55">
        <f t="shared" si="10"/>
        <v>13263.82969880808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-88456.075911071413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-222667.04122730836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-10243.656015390625</v>
      </c>
      <c r="L51" s="9">
        <f xml:space="preserve"> SUMIFS('FS Qtr'!$J52:$EA52, 'FS Qtr'!$J$4:$EA$4, 'FS Ann'!L$4)</f>
        <v>-10134.630150719528</v>
      </c>
      <c r="M51" s="9">
        <f xml:space="preserve"> SUMIFS('FS Qtr'!$J52:$EA52, 'FS Qtr'!$J$4:$EA$4, 'FS Ann'!M$4)</f>
        <v>-10025.37772180723</v>
      </c>
      <c r="N51" s="9">
        <f xml:space="preserve"> SUMIFS('FS Qtr'!$J52:$EA52, 'FS Qtr'!$J$4:$EA$4, 'FS Ann'!N$4)</f>
        <v>-9915.8843604772446</v>
      </c>
      <c r="O51" s="9">
        <f xml:space="preserve"> SUMIFS('FS Qtr'!$J52:$EA52, 'FS Qtr'!$J$4:$EA$4, 'FS Ann'!O$4)</f>
        <v>-9806.1354577972652</v>
      </c>
      <c r="P51" s="9">
        <f xml:space="preserve"> SUMIFS('FS Qtr'!$J52:$EA52, 'FS Qtr'!$J$4:$EA$4, 'FS Ann'!P$4)</f>
        <v>-9696.1161589851545</v>
      </c>
      <c r="Q51" s="9">
        <f xml:space="preserve"> SUMIFS('FS Qtr'!$J52:$EA52, 'FS Qtr'!$J$4:$EA$4, 'FS Ann'!Q$4)</f>
        <v>-9585.8113582135375</v>
      </c>
      <c r="R51" s="9">
        <f xml:space="preserve"> SUMIFS('FS Qtr'!$J52:$EA52, 'FS Qtr'!$J$4:$EA$4, 'FS Ann'!R$4)</f>
        <v>-9475.2056933108615</v>
      </c>
      <c r="S51" s="9">
        <f xml:space="preserve"> SUMIFS('FS Qtr'!$J52:$EA52, 'FS Qtr'!$J$4:$EA$4, 'FS Ann'!S$4)</f>
        <v>-9364.2835403569352</v>
      </c>
      <c r="T51" s="9">
        <f xml:space="preserve"> SUMIFS('FS Qtr'!$J52:$EA52, 'FS Qtr'!$J$4:$EA$4, 'FS Ann'!T$4)</f>
        <v>-9253.0290081706808</v>
      </c>
      <c r="U51" s="9">
        <f xml:space="preserve"> SUMIFS('FS Qtr'!$J52:$EA52, 'FS Qtr'!$J$4:$EA$4, 'FS Ann'!U$4)</f>
        <v>-9141.4259326880456</v>
      </c>
      <c r="V51" s="9">
        <f xml:space="preserve"> SUMIFS('FS Qtr'!$J52:$EA52, 'FS Qtr'!$J$4:$EA$4, 'FS Ann'!V$4)</f>
        <v>-9029.4578712277926</v>
      </c>
      <c r="W51" s="9">
        <f xml:space="preserve"> SUMIFS('FS Qtr'!$J52:$EA52, 'FS Qtr'!$J$4:$EA$4, 'FS Ann'!W$4)</f>
        <v>-8917.1080966429254</v>
      </c>
      <c r="X51" s="9">
        <f xml:space="preserve"> SUMIFS('FS Qtr'!$J52:$EA52, 'FS Qtr'!$J$4:$EA$4, 'FS Ann'!X$4)</f>
        <v>-8804.3595913553727</v>
      </c>
      <c r="Y51" s="9">
        <f xml:space="preserve"> SUMIFS('FS Qtr'!$J52:$EA52, 'FS Qtr'!$J$4:$EA$4, 'FS Ann'!Y$4)</f>
        <v>-8691.1950412717197</v>
      </c>
      <c r="Z51" s="9">
        <f xml:space="preserve"> SUMIFS('FS Qtr'!$J52:$EA52, 'FS Qtr'!$J$4:$EA$4, 'FS Ann'!Z$4)</f>
        <v>-8577.5968295774019</v>
      </c>
      <c r="AA51" s="9">
        <f xml:space="preserve"> SUMIFS('FS Qtr'!$J52:$EA52, 'FS Qtr'!$J$4:$EA$4, 'FS Ann'!AA$4)</f>
        <v>-8463.5470304070659</v>
      </c>
      <c r="AB51" s="9">
        <f xml:space="preserve"> SUMIFS('FS Qtr'!$J52:$EA52, 'FS Qtr'!$J$4:$EA$4, 'FS Ann'!AB$4)</f>
        <v>-8349.0274023884922</v>
      </c>
      <c r="AC51" s="9">
        <f xml:space="preserve"> SUMIFS('FS Qtr'!$J52:$EA52, 'FS Qtr'!$J$4:$EA$4, 'FS Ann'!AC$4)</f>
        <v>-8234.0193820575623</v>
      </c>
      <c r="AD51" s="9">
        <f xml:space="preserve"> SUMIFS('FS Qtr'!$J52:$EA52, 'FS Qtr'!$J$4:$EA$4, 'FS Ann'!AD$4)</f>
        <v>-8118.5040771416707</v>
      </c>
      <c r="AE51" s="9">
        <f xml:space="preserve"> SUMIFS('FS Qtr'!$J52:$EA52, 'FS Qtr'!$J$4:$EA$4, 'FS Ann'!AE$4)</f>
        <v>-8002.4622597089401</v>
      </c>
      <c r="AF51" s="9">
        <f xml:space="preserve"> SUMIFS('FS Qtr'!$J52:$EA52, 'FS Qtr'!$J$4:$EA$4, 'FS Ann'!AF$4)</f>
        <v>-7885.8743591804805</v>
      </c>
      <c r="AG51" s="9">
        <f xml:space="preserve"> SUMIFS('FS Qtr'!$J52:$EA52, 'FS Qtr'!$J$4:$EA$4, 'FS Ann'!AG$4)</f>
        <v>-7768.720455202958</v>
      </c>
      <c r="AH51" s="9">
        <f xml:space="preserve"> SUMIFS('FS Qtr'!$J52:$EA52, 'FS Qtr'!$J$4:$EA$4, 'FS Ann'!AH$4)</f>
        <v>-7650.9802703786763</v>
      </c>
      <c r="AI51" s="9">
        <f xml:space="preserve"> SUMIFS('FS Qtr'!$J52:$EA52, 'FS Qtr'!$J$4:$EA$4, 'FS Ann'!AI$4)</f>
        <v>-6982.5729109798931</v>
      </c>
      <c r="AJ51" s="9">
        <f xml:space="preserve"> SUMIFS('FS Qtr'!$J52:$EA52, 'FS Qtr'!$J$4:$EA$4, 'FS Ann'!AJ$4)</f>
        <v>-550.06025187035084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-3.5015546018257737E-11</v>
      </c>
      <c r="I52" s="55"/>
      <c r="J52" s="55">
        <f xml:space="preserve"> J49 + J51</f>
        <v>0</v>
      </c>
      <c r="K52" s="55">
        <f t="shared" ref="K52:AN52" si="11" xml:space="preserve"> K49 + K51</f>
        <v>2498.72714591146</v>
      </c>
      <c r="L52" s="55">
        <f t="shared" si="11"/>
        <v>4010.6730090402489</v>
      </c>
      <c r="M52" s="55">
        <f t="shared" si="11"/>
        <v>4026.947277795387</v>
      </c>
      <c r="N52" s="55">
        <f t="shared" si="11"/>
        <v>3994.4343715715841</v>
      </c>
      <c r="O52" s="55">
        <f t="shared" si="11"/>
        <v>4010.7111482119271</v>
      </c>
      <c r="P52" s="55">
        <f t="shared" si="11"/>
        <v>4010.7264029600065</v>
      </c>
      <c r="Q52" s="55">
        <f t="shared" si="11"/>
        <v>4026.5345858842029</v>
      </c>
      <c r="R52" s="55">
        <f t="shared" si="11"/>
        <v>3994.9692268278359</v>
      </c>
      <c r="S52" s="55">
        <f t="shared" si="11"/>
        <v>4010.7800848250099</v>
      </c>
      <c r="T52" s="55">
        <f t="shared" si="11"/>
        <v>4010.8006906373994</v>
      </c>
      <c r="U52" s="55">
        <f t="shared" si="11"/>
        <v>4026.1399796090955</v>
      </c>
      <c r="V52" s="55">
        <f t="shared" si="11"/>
        <v>3995.5288159858937</v>
      </c>
      <c r="W52" s="55">
        <f t="shared" si="11"/>
        <v>4010.8709619195197</v>
      </c>
      <c r="X52" s="55">
        <f t="shared" si="11"/>
        <v>4010.8972826494428</v>
      </c>
      <c r="Y52" s="55">
        <f t="shared" si="11"/>
        <v>4025.7639269584142</v>
      </c>
      <c r="Z52" s="55">
        <f t="shared" si="11"/>
        <v>3996.115582786786</v>
      </c>
      <c r="AA52" s="55">
        <f t="shared" si="11"/>
        <v>4010.9852818530471</v>
      </c>
      <c r="AB52" s="55">
        <f t="shared" si="11"/>
        <v>4011.0177131727669</v>
      </c>
      <c r="AC52" s="55">
        <f t="shared" si="11"/>
        <v>4025.4069552289566</v>
      </c>
      <c r="AD52" s="55">
        <f t="shared" si="11"/>
        <v>3996.7321662908807</v>
      </c>
      <c r="AE52" s="55">
        <f t="shared" si="11"/>
        <v>4011.1246781117297</v>
      </c>
      <c r="AF52" s="55">
        <f t="shared" si="11"/>
        <v>4011.1636501243474</v>
      </c>
      <c r="AG52" s="55">
        <f t="shared" si="11"/>
        <v>4025.0696555491559</v>
      </c>
      <c r="AH52" s="55">
        <f t="shared" si="11"/>
        <v>3997.3814172550819</v>
      </c>
      <c r="AI52" s="55">
        <f t="shared" si="11"/>
        <v>-95438.648822051313</v>
      </c>
      <c r="AJ52" s="55">
        <f t="shared" si="11"/>
        <v>689.14681089111536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2498.7271459114586</v>
      </c>
      <c r="M63" s="9">
        <f xml:space="preserve"> SUMIFS( 'FS Qtr'!$J63:$EA63, 'FS Qtr'!$J$2:$EA$2, 'FS Ann'!M$2)</f>
        <v>6509.400154951707</v>
      </c>
      <c r="N63" s="9">
        <f xml:space="preserve"> SUMIFS( 'FS Qtr'!$J63:$EA63, 'FS Qtr'!$J$2:$EA$2, 'FS Ann'!N$2)</f>
        <v>10536.34743274709</v>
      </c>
      <c r="O63" s="9">
        <f xml:space="preserve"> SUMIFS( 'FS Qtr'!$J63:$EA63, 'FS Qtr'!$J$2:$EA$2, 'FS Ann'!O$2)</f>
        <v>14530.781804318674</v>
      </c>
      <c r="P63" s="9">
        <f xml:space="preserve"> SUMIFS( 'FS Qtr'!$J63:$EA63, 'FS Qtr'!$J$2:$EA$2, 'FS Ann'!P$2)</f>
        <v>18541.4929525306</v>
      </c>
      <c r="Q63" s="9">
        <f xml:space="preserve"> SUMIFS( 'FS Qtr'!$J63:$EA63, 'FS Qtr'!$J$2:$EA$2, 'FS Ann'!Q$2)</f>
        <v>22552.219355490601</v>
      </c>
      <c r="R63" s="9">
        <f xml:space="preserve"> SUMIFS( 'FS Qtr'!$J63:$EA63, 'FS Qtr'!$J$2:$EA$2, 'FS Ann'!R$2)</f>
        <v>26578.753941374813</v>
      </c>
      <c r="S63" s="9">
        <f xml:space="preserve"> SUMIFS( 'FS Qtr'!$J63:$EA63, 'FS Qtr'!$J$2:$EA$2, 'FS Ann'!S$2)</f>
        <v>30573.723168202647</v>
      </c>
      <c r="T63" s="9">
        <f xml:space="preserve"> SUMIFS( 'FS Qtr'!$J63:$EA63, 'FS Qtr'!$J$2:$EA$2, 'FS Ann'!T$2)</f>
        <v>34584.503253027659</v>
      </c>
      <c r="U63" s="9">
        <f xml:space="preserve"> SUMIFS( 'FS Qtr'!$J63:$EA63, 'FS Qtr'!$J$2:$EA$2, 'FS Ann'!U$2)</f>
        <v>38595.303943665058</v>
      </c>
      <c r="V63" s="9">
        <f xml:space="preserve"> SUMIFS( 'FS Qtr'!$J63:$EA63, 'FS Qtr'!$J$2:$EA$2, 'FS Ann'!V$2)</f>
        <v>42621.44392327415</v>
      </c>
      <c r="W63" s="9">
        <f xml:space="preserve"> SUMIFS( 'FS Qtr'!$J63:$EA63, 'FS Qtr'!$J$2:$EA$2, 'FS Ann'!W$2)</f>
        <v>46616.972739260054</v>
      </c>
      <c r="X63" s="9">
        <f xml:space="preserve"> SUMIFS( 'FS Qtr'!$J63:$EA63, 'FS Qtr'!$J$2:$EA$2, 'FS Ann'!X$2)</f>
        <v>50627.843701179576</v>
      </c>
      <c r="Y63" s="9">
        <f xml:space="preserve"> SUMIFS( 'FS Qtr'!$J63:$EA63, 'FS Qtr'!$J$2:$EA$2, 'FS Ann'!Y$2)</f>
        <v>54638.740983829011</v>
      </c>
      <c r="Z63" s="9">
        <f xml:space="preserve"> SUMIFS( 'FS Qtr'!$J63:$EA63, 'FS Qtr'!$J$2:$EA$2, 'FS Ann'!Z$2)</f>
        <v>58664.504910787429</v>
      </c>
      <c r="AA63" s="9">
        <f xml:space="preserve"> SUMIFS( 'FS Qtr'!$J63:$EA63, 'FS Qtr'!$J$2:$EA$2, 'FS Ann'!AA$2)</f>
        <v>62660.620493574213</v>
      </c>
      <c r="AB63" s="9">
        <f xml:space="preserve"> SUMIFS( 'FS Qtr'!$J63:$EA63, 'FS Qtr'!$J$2:$EA$2, 'FS Ann'!AB$2)</f>
        <v>66671.605775427248</v>
      </c>
      <c r="AC63" s="9">
        <f xml:space="preserve"> SUMIFS( 'FS Qtr'!$J63:$EA63, 'FS Qtr'!$J$2:$EA$2, 'FS Ann'!AC$2)</f>
        <v>70682.623488600017</v>
      </c>
      <c r="AD63" s="9">
        <f xml:space="preserve"> SUMIFS( 'FS Qtr'!$J63:$EA63, 'FS Qtr'!$J$2:$EA$2, 'FS Ann'!AD$2)</f>
        <v>74708.03044382896</v>
      </c>
      <c r="AE63" s="9">
        <f xml:space="preserve"> SUMIFS( 'FS Qtr'!$J63:$EA63, 'FS Qtr'!$J$2:$EA$2, 'FS Ann'!AE$2)</f>
        <v>78704.762610119855</v>
      </c>
      <c r="AF63" s="9">
        <f xml:space="preserve"> SUMIFS( 'FS Qtr'!$J63:$EA63, 'FS Qtr'!$J$2:$EA$2, 'FS Ann'!AF$2)</f>
        <v>82715.887288231592</v>
      </c>
      <c r="AG63" s="9">
        <f xml:space="preserve"> SUMIFS( 'FS Qtr'!$J63:$EA63, 'FS Qtr'!$J$2:$EA$2, 'FS Ann'!AG$2)</f>
        <v>86727.05093835594</v>
      </c>
      <c r="AH63" s="9">
        <f xml:space="preserve"> SUMIFS( 'FS Qtr'!$J63:$EA63, 'FS Qtr'!$J$2:$EA$2, 'FS Ann'!AH$2)</f>
        <v>90752.120593905114</v>
      </c>
      <c r="AI63" s="9">
        <f xml:space="preserve"> SUMIFS( 'FS Qtr'!$J63:$EA63, 'FS Qtr'!$J$2:$EA$2, 'FS Ann'!AI$2)</f>
        <v>94749.502011160206</v>
      </c>
      <c r="AJ63" s="9">
        <f xml:space="preserve"> SUMIFS( 'FS Qtr'!$J63:$EA63, 'FS Qtr'!$J$2:$EA$2, 'FS Ann'!AJ$2)</f>
        <v>-689.14681089110672</v>
      </c>
      <c r="AK63" s="9">
        <f xml:space="preserve"> SUMIFS( 'FS Qtr'!$J63:$EA63, 'FS Qtr'!$J$2:$EA$2, 'FS Ann'!AK$2)</f>
        <v>8.6401996668428183E-12</v>
      </c>
      <c r="AL63" s="9">
        <f xml:space="preserve"> SUMIFS( 'FS Qtr'!$J63:$EA63, 'FS Qtr'!$J$2:$EA$2, 'FS Ann'!AL$2)</f>
        <v>8.6401996668428183E-12</v>
      </c>
      <c r="AM63" s="9">
        <f xml:space="preserve"> SUMIFS( 'FS Qtr'!$J63:$EA63, 'FS Qtr'!$J$2:$EA$2, 'FS Ann'!AM$2)</f>
        <v>8.6401996668428183E-12</v>
      </c>
      <c r="AN63" s="9">
        <f xml:space="preserve"> SUMIFS( 'FS Qtr'!$J63:$EA63, 'FS Qtr'!$J$2:$EA$2, 'FS Ann'!AN$2)</f>
        <v>8.6401996668428183E-12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4127.5188125781251</v>
      </c>
      <c r="M65" s="55">
        <f t="shared" si="13"/>
        <v>8130.0883804906789</v>
      </c>
      <c r="N65" s="55">
        <f t="shared" si="13"/>
        <v>12131.251377840388</v>
      </c>
      <c r="O65" s="55">
        <f t="shared" si="13"/>
        <v>16135.383893909499</v>
      </c>
      <c r="P65" s="55">
        <f t="shared" si="13"/>
        <v>20138.111947148336</v>
      </c>
      <c r="Q65" s="55">
        <f t="shared" si="13"/>
        <v>24140.894972025661</v>
      </c>
      <c r="R65" s="55">
        <f t="shared" si="13"/>
        <v>28142.154580904149</v>
      </c>
      <c r="S65" s="55">
        <f t="shared" si="13"/>
        <v>32146.630389840786</v>
      </c>
      <c r="T65" s="55">
        <f t="shared" si="13"/>
        <v>36149.585065602922</v>
      </c>
      <c r="U65" s="55">
        <f t="shared" si="13"/>
        <v>40152.59927956084</v>
      </c>
      <c r="V65" s="55">
        <f t="shared" si="13"/>
        <v>44153.963525599014</v>
      </c>
      <c r="W65" s="55">
        <f t="shared" si="13"/>
        <v>48158.811145136926</v>
      </c>
      <c r="X65" s="55">
        <f t="shared" si="13"/>
        <v>52162.011269216266</v>
      </c>
      <c r="Y65" s="55">
        <f t="shared" si="13"/>
        <v>56165.275877397857</v>
      </c>
      <c r="Z65" s="55">
        <f t="shared" si="13"/>
        <v>60166.753452925048</v>
      </c>
      <c r="AA65" s="55">
        <f t="shared" si="13"/>
        <v>64172.003769798903</v>
      </c>
      <c r="AB65" s="55">
        <f t="shared" si="13"/>
        <v>68175.469731869729</v>
      </c>
      <c r="AC65" s="55">
        <f t="shared" si="13"/>
        <v>72179.00553481144</v>
      </c>
      <c r="AD65" s="55">
        <f t="shared" si="13"/>
        <v>76180.605854238762</v>
      </c>
      <c r="AE65" s="55">
        <f t="shared" si="13"/>
        <v>80186.292320979905</v>
      </c>
      <c r="AF65" s="55">
        <f t="shared" si="13"/>
        <v>84190.046204510247</v>
      </c>
      <c r="AG65" s="55">
        <f t="shared" si="13"/>
        <v>88193.875730673011</v>
      </c>
      <c r="AH65" s="55">
        <f t="shared" si="13"/>
        <v>92195.608990477602</v>
      </c>
      <c r="AI65" s="55">
        <f t="shared" si="13"/>
        <v>96201.767838557615</v>
      </c>
      <c r="AJ65" s="55">
        <f t="shared" si="13"/>
        <v>755.89381338492558</v>
      </c>
      <c r="AK65" s="55">
        <f t="shared" si="13"/>
        <v>8.6401996668428183E-12</v>
      </c>
      <c r="AL65" s="55">
        <f t="shared" si="13"/>
        <v>8.6401996668428183E-12</v>
      </c>
      <c r="AM65" s="55">
        <f t="shared" si="13"/>
        <v>8.6401996668428183E-12</v>
      </c>
      <c r="AN65" s="55">
        <f t="shared" si="13"/>
        <v>8.6401996668428183E-12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100127.51881257813</v>
      </c>
      <c r="M67" s="55">
        <f t="shared" si="14"/>
        <v>100130.08838049068</v>
      </c>
      <c r="N67" s="55">
        <f t="shared" si="14"/>
        <v>100131.25137784038</v>
      </c>
      <c r="O67" s="55">
        <f t="shared" si="14"/>
        <v>100135.3838939095</v>
      </c>
      <c r="P67" s="55">
        <f t="shared" si="14"/>
        <v>100138.11194714834</v>
      </c>
      <c r="Q67" s="55">
        <f t="shared" si="14"/>
        <v>100140.89497202566</v>
      </c>
      <c r="R67" s="55">
        <f t="shared" si="14"/>
        <v>100142.15458090414</v>
      </c>
      <c r="S67" s="55">
        <f t="shared" si="14"/>
        <v>100146.63038984078</v>
      </c>
      <c r="T67" s="55">
        <f t="shared" si="14"/>
        <v>100149.58506560292</v>
      </c>
      <c r="U67" s="55">
        <f t="shared" si="14"/>
        <v>100152.59927956085</v>
      </c>
      <c r="V67" s="55">
        <f t="shared" si="14"/>
        <v>100153.96352559901</v>
      </c>
      <c r="W67" s="55">
        <f t="shared" si="14"/>
        <v>100158.81114513692</v>
      </c>
      <c r="X67" s="55">
        <f t="shared" si="14"/>
        <v>100162.01126921627</v>
      </c>
      <c r="Y67" s="55">
        <f t="shared" si="14"/>
        <v>100165.27587739786</v>
      </c>
      <c r="Z67" s="55">
        <f t="shared" si="14"/>
        <v>100166.75345292504</v>
      </c>
      <c r="AA67" s="55">
        <f t="shared" si="14"/>
        <v>100172.0037697989</v>
      </c>
      <c r="AB67" s="55">
        <f t="shared" si="14"/>
        <v>100175.46973186973</v>
      </c>
      <c r="AC67" s="55">
        <f t="shared" si="14"/>
        <v>100179.00553481144</v>
      </c>
      <c r="AD67" s="55">
        <f t="shared" si="14"/>
        <v>100180.60585423876</v>
      </c>
      <c r="AE67" s="55">
        <f t="shared" si="14"/>
        <v>100186.2923209799</v>
      </c>
      <c r="AF67" s="55">
        <f t="shared" si="14"/>
        <v>100190.04620451025</v>
      </c>
      <c r="AG67" s="55">
        <f t="shared" si="14"/>
        <v>100193.87573067301</v>
      </c>
      <c r="AH67" s="55">
        <f t="shared" si="14"/>
        <v>100195.6089904776</v>
      </c>
      <c r="AI67" s="55">
        <f t="shared" si="14"/>
        <v>100201.76783855761</v>
      </c>
      <c r="AJ67" s="55">
        <f t="shared" si="14"/>
        <v>755.89381338492558</v>
      </c>
      <c r="AK67" s="55">
        <f t="shared" si="14"/>
        <v>8.6401996668428183E-12</v>
      </c>
      <c r="AL67" s="55">
        <f t="shared" si="14"/>
        <v>8.6401996668428183E-12</v>
      </c>
      <c r="AM67" s="55">
        <f t="shared" si="14"/>
        <v>8.6401996668428183E-12</v>
      </c>
      <c r="AN67" s="55">
        <f t="shared" si="14"/>
        <v>8.6401996668428183E-12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100000</v>
      </c>
      <c r="L73" s="9">
        <f xml:space="preserve"> SUMIFS( 'FS Qtr'!$J73:$EA73, 'FS Qtr'!$J$2:$EA$2, 'FS Ann'!L$2)</f>
        <v>100000</v>
      </c>
      <c r="M73" s="9">
        <f xml:space="preserve"> SUMIFS( 'FS Qtr'!$J73:$EA73, 'FS Qtr'!$J$2:$EA$2, 'FS Ann'!M$2)</f>
        <v>100000</v>
      </c>
      <c r="N73" s="9">
        <f xml:space="preserve"> SUMIFS( 'FS Qtr'!$J73:$EA73, 'FS Qtr'!$J$2:$EA$2, 'FS Ann'!N$2)</f>
        <v>100000</v>
      </c>
      <c r="O73" s="9">
        <f xml:space="preserve"> SUMIFS( 'FS Qtr'!$J73:$EA73, 'FS Qtr'!$J$2:$EA$2, 'FS Ann'!O$2)</f>
        <v>100000</v>
      </c>
      <c r="P73" s="9">
        <f xml:space="preserve"> SUMIFS( 'FS Qtr'!$J73:$EA73, 'FS Qtr'!$J$2:$EA$2, 'FS Ann'!P$2)</f>
        <v>100000</v>
      </c>
      <c r="Q73" s="9">
        <f xml:space="preserve"> SUMIFS( 'FS Qtr'!$J73:$EA73, 'FS Qtr'!$J$2:$EA$2, 'FS Ann'!Q$2)</f>
        <v>100000</v>
      </c>
      <c r="R73" s="9">
        <f xml:space="preserve"> SUMIFS( 'FS Qtr'!$J73:$EA73, 'FS Qtr'!$J$2:$EA$2, 'FS Ann'!R$2)</f>
        <v>100000</v>
      </c>
      <c r="S73" s="9">
        <f xml:space="preserve"> SUMIFS( 'FS Qtr'!$J73:$EA73, 'FS Qtr'!$J$2:$EA$2, 'FS Ann'!S$2)</f>
        <v>100000</v>
      </c>
      <c r="T73" s="9">
        <f xml:space="preserve"> SUMIFS( 'FS Qtr'!$J73:$EA73, 'FS Qtr'!$J$2:$EA$2, 'FS Ann'!T$2)</f>
        <v>100000</v>
      </c>
      <c r="U73" s="9">
        <f xml:space="preserve"> SUMIFS( 'FS Qtr'!$J73:$EA73, 'FS Qtr'!$J$2:$EA$2, 'FS Ann'!U$2)</f>
        <v>100000</v>
      </c>
      <c r="V73" s="9">
        <f xml:space="preserve"> SUMIFS( 'FS Qtr'!$J73:$EA73, 'FS Qtr'!$J$2:$EA$2, 'FS Ann'!V$2)</f>
        <v>100000</v>
      </c>
      <c r="W73" s="9">
        <f xml:space="preserve"> SUMIFS( 'FS Qtr'!$J73:$EA73, 'FS Qtr'!$J$2:$EA$2, 'FS Ann'!W$2)</f>
        <v>100000</v>
      </c>
      <c r="X73" s="9">
        <f xml:space="preserve"> SUMIFS( 'FS Qtr'!$J73:$EA73, 'FS Qtr'!$J$2:$EA$2, 'FS Ann'!X$2)</f>
        <v>100000</v>
      </c>
      <c r="Y73" s="9">
        <f xml:space="preserve"> SUMIFS( 'FS Qtr'!$J73:$EA73, 'FS Qtr'!$J$2:$EA$2, 'FS Ann'!Y$2)</f>
        <v>100000</v>
      </c>
      <c r="Z73" s="9">
        <f xml:space="preserve"> SUMIFS( 'FS Qtr'!$J73:$EA73, 'FS Qtr'!$J$2:$EA$2, 'FS Ann'!Z$2)</f>
        <v>100000</v>
      </c>
      <c r="AA73" s="9">
        <f xml:space="preserve"> SUMIFS( 'FS Qtr'!$J73:$EA73, 'FS Qtr'!$J$2:$EA$2, 'FS Ann'!AA$2)</f>
        <v>100000</v>
      </c>
      <c r="AB73" s="9">
        <f xml:space="preserve"> SUMIFS( 'FS Qtr'!$J73:$EA73, 'FS Qtr'!$J$2:$EA$2, 'FS Ann'!AB$2)</f>
        <v>100000</v>
      </c>
      <c r="AC73" s="9">
        <f xml:space="preserve"> SUMIFS( 'FS Qtr'!$J73:$EA73, 'FS Qtr'!$J$2:$EA$2, 'FS Ann'!AC$2)</f>
        <v>100000</v>
      </c>
      <c r="AD73" s="9">
        <f xml:space="preserve"> SUMIFS( 'FS Qtr'!$J73:$EA73, 'FS Qtr'!$J$2:$EA$2, 'FS Ann'!AD$2)</f>
        <v>100000</v>
      </c>
      <c r="AE73" s="9">
        <f xml:space="preserve"> SUMIFS( 'FS Qtr'!$J73:$EA73, 'FS Qtr'!$J$2:$EA$2, 'FS Ann'!AE$2)</f>
        <v>100000</v>
      </c>
      <c r="AF73" s="9">
        <f xml:space="preserve"> SUMIFS( 'FS Qtr'!$J73:$EA73, 'FS Qtr'!$J$2:$EA$2, 'FS Ann'!AF$2)</f>
        <v>100000</v>
      </c>
      <c r="AG73" s="9">
        <f xml:space="preserve"> SUMIFS( 'FS Qtr'!$J73:$EA73, 'FS Qtr'!$J$2:$EA$2, 'FS Ann'!AG$2)</f>
        <v>100000</v>
      </c>
      <c r="AH73" s="9">
        <f xml:space="preserve"> SUMIFS( 'FS Qtr'!$J73:$EA73, 'FS Qtr'!$J$2:$EA$2, 'FS Ann'!AH$2)</f>
        <v>100000</v>
      </c>
      <c r="AI73" s="9">
        <f xml:space="preserve"> SUMIFS( 'FS Qtr'!$J73:$EA73, 'FS Qtr'!$J$2:$EA$2, 'FS Ann'!AI$2)</f>
        <v>100000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0</v>
      </c>
      <c r="M74" s="9">
        <f xml:space="preserve"> SUMIFS( 'FS Qtr'!$J74:$EA74, 'FS Qtr'!$J$2:$EA$2, 'FS Ann'!M$2)</f>
        <v>0</v>
      </c>
      <c r="N74" s="9">
        <f xml:space="preserve"> SUMIFS( 'FS Qtr'!$J74:$EA74, 'FS Qtr'!$J$2:$EA$2, 'FS Ann'!N$2)</f>
        <v>0</v>
      </c>
      <c r="O74" s="9">
        <f xml:space="preserve"> SUMIFS( 'FS Qtr'!$J74:$EA74, 'FS Qtr'!$J$2:$EA$2, 'FS Ann'!O$2)</f>
        <v>0</v>
      </c>
      <c r="P74" s="9">
        <f xml:space="preserve"> SUMIFS( 'FS Qtr'!$J74:$EA74, 'FS Qtr'!$J$2:$EA$2, 'FS Ann'!P$2)</f>
        <v>0</v>
      </c>
      <c r="Q74" s="9">
        <f xml:space="preserve"> SUMIFS( 'FS Qtr'!$J74:$EA74, 'FS Qtr'!$J$2:$EA$2, 'FS Ann'!Q$2)</f>
        <v>0</v>
      </c>
      <c r="R74" s="9">
        <f xml:space="preserve"> SUMIFS( 'FS Qtr'!$J74:$EA74, 'FS Qtr'!$J$2:$EA$2, 'FS Ann'!R$2)</f>
        <v>0</v>
      </c>
      <c r="S74" s="9">
        <f xml:space="preserve"> SUMIFS( 'FS Qtr'!$J74:$EA74, 'FS Qtr'!$J$2:$EA$2, 'FS Ann'!S$2)</f>
        <v>0</v>
      </c>
      <c r="T74" s="9">
        <f xml:space="preserve"> SUMIFS( 'FS Qtr'!$J74:$EA74, 'FS Qtr'!$J$2:$EA$2, 'FS Ann'!T$2)</f>
        <v>0</v>
      </c>
      <c r="U74" s="9">
        <f xml:space="preserve"> SUMIFS( 'FS Qtr'!$J74:$EA74, 'FS Qtr'!$J$2:$EA$2, 'FS Ann'!U$2)</f>
        <v>0</v>
      </c>
      <c r="V74" s="9">
        <f xml:space="preserve"> SUMIFS( 'FS Qtr'!$J74:$EA74, 'FS Qtr'!$J$2:$EA$2, 'FS Ann'!V$2)</f>
        <v>0</v>
      </c>
      <c r="W74" s="9">
        <f xml:space="preserve"> SUMIFS( 'FS Qtr'!$J74:$EA74, 'FS Qtr'!$J$2:$EA$2, 'FS Ann'!W$2)</f>
        <v>0</v>
      </c>
      <c r="X74" s="9">
        <f xml:space="preserve"> SUMIFS( 'FS Qtr'!$J74:$EA74, 'FS Qtr'!$J$2:$EA$2, 'FS Ann'!X$2)</f>
        <v>0</v>
      </c>
      <c r="Y74" s="9">
        <f xml:space="preserve"> SUMIFS( 'FS Qtr'!$J74:$EA74, 'FS Qtr'!$J$2:$EA$2, 'FS Ann'!Y$2)</f>
        <v>0</v>
      </c>
      <c r="Z74" s="9">
        <f xml:space="preserve"> SUMIFS( 'FS Qtr'!$J74:$EA74, 'FS Qtr'!$J$2:$EA$2, 'FS Ann'!Z$2)</f>
        <v>0</v>
      </c>
      <c r="AA74" s="9">
        <f xml:space="preserve"> SUMIFS( 'FS Qtr'!$J74:$EA74, 'FS Qtr'!$J$2:$EA$2, 'FS Ann'!AA$2)</f>
        <v>0</v>
      </c>
      <c r="AB74" s="9">
        <f xml:space="preserve"> SUMIFS( 'FS Qtr'!$J74:$EA74, 'FS Qtr'!$J$2:$EA$2, 'FS Ann'!AB$2)</f>
        <v>0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550.06025187035084</v>
      </c>
      <c r="AK74" s="9">
        <f xml:space="preserve"> SUMIFS( 'FS Qtr'!$J74:$EA74, 'FS Qtr'!$J$2:$EA$2, 'FS Ann'!AK$2)</f>
        <v>0</v>
      </c>
      <c r="AL74" s="9">
        <f xml:space="preserve"> SUMIFS( 'FS Qtr'!$J74:$EA74, 'FS Qtr'!$J$2:$EA$2, 'FS Ann'!AL$2)</f>
        <v>0</v>
      </c>
      <c r="AM74" s="9">
        <f xml:space="preserve"> SUMIFS( 'FS Qtr'!$J74:$EA74, 'FS Qtr'!$J$2:$EA$2, 'FS Ann'!AM$2)</f>
        <v>0</v>
      </c>
      <c r="AN74" s="9">
        <f xml:space="preserve"> SUMIFS( 'FS Qtr'!$J74:$EA74, 'FS Qtr'!$J$2:$EA$2, 'FS Ann'!AN$2)</f>
        <v>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100127.51881257813</v>
      </c>
      <c r="M75" s="55">
        <f t="shared" si="15"/>
        <v>100130.08838049068</v>
      </c>
      <c r="N75" s="55">
        <f t="shared" si="15"/>
        <v>100131.2513778404</v>
      </c>
      <c r="O75" s="55">
        <f t="shared" si="15"/>
        <v>100135.3838939095</v>
      </c>
      <c r="P75" s="55">
        <f t="shared" si="15"/>
        <v>100138.11194714834</v>
      </c>
      <c r="Q75" s="55">
        <f t="shared" si="15"/>
        <v>100140.89497202568</v>
      </c>
      <c r="R75" s="55">
        <f t="shared" si="15"/>
        <v>100142.15458090416</v>
      </c>
      <c r="S75" s="55">
        <f t="shared" si="15"/>
        <v>100146.63038984079</v>
      </c>
      <c r="T75" s="55">
        <f t="shared" si="15"/>
        <v>100149.58506560292</v>
      </c>
      <c r="U75" s="55">
        <f t="shared" si="15"/>
        <v>100152.59927956085</v>
      </c>
      <c r="V75" s="55">
        <f t="shared" si="15"/>
        <v>100153.96352559903</v>
      </c>
      <c r="W75" s="55">
        <f t="shared" si="15"/>
        <v>100158.81114513692</v>
      </c>
      <c r="X75" s="55">
        <f t="shared" si="15"/>
        <v>100162.01126921627</v>
      </c>
      <c r="Y75" s="55">
        <f t="shared" si="15"/>
        <v>100165.27587739786</v>
      </c>
      <c r="Z75" s="55">
        <f t="shared" si="15"/>
        <v>100166.75345292506</v>
      </c>
      <c r="AA75" s="55">
        <f t="shared" si="15"/>
        <v>100172.00376979892</v>
      </c>
      <c r="AB75" s="55">
        <f t="shared" si="15"/>
        <v>100175.46973186974</v>
      </c>
      <c r="AC75" s="55">
        <f t="shared" si="15"/>
        <v>100179.00553481145</v>
      </c>
      <c r="AD75" s="55">
        <f t="shared" si="15"/>
        <v>100180.60585423879</v>
      </c>
      <c r="AE75" s="55">
        <f t="shared" si="15"/>
        <v>100186.29232097992</v>
      </c>
      <c r="AF75" s="55">
        <f t="shared" si="15"/>
        <v>100190.04620451026</v>
      </c>
      <c r="AG75" s="55">
        <f t="shared" si="15"/>
        <v>100193.87573067303</v>
      </c>
      <c r="AH75" s="55">
        <f t="shared" si="15"/>
        <v>100195.60899047759</v>
      </c>
      <c r="AI75" s="55">
        <f t="shared" si="15"/>
        <v>100201.7678385576</v>
      </c>
      <c r="AJ75" s="55">
        <f t="shared" si="15"/>
        <v>755.89381338491683</v>
      </c>
      <c r="AK75" s="55">
        <f t="shared" si="15"/>
        <v>0</v>
      </c>
      <c r="AL75" s="55">
        <f t="shared" si="15"/>
        <v>0</v>
      </c>
      <c r="AM75" s="55">
        <f t="shared" si="15"/>
        <v>0</v>
      </c>
      <c r="AN75" s="55">
        <f t="shared" si="15"/>
        <v>0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100127.51881257813</v>
      </c>
      <c r="M80" s="123">
        <f t="shared" si="16"/>
        <v>100130.08838049068</v>
      </c>
      <c r="N80" s="123">
        <f t="shared" si="16"/>
        <v>100131.25137784038</v>
      </c>
      <c r="O80" s="123">
        <f t="shared" si="16"/>
        <v>100135.3838939095</v>
      </c>
      <c r="P80" s="123">
        <f t="shared" si="16"/>
        <v>100138.11194714834</v>
      </c>
      <c r="Q80" s="123">
        <f t="shared" si="16"/>
        <v>100140.89497202566</v>
      </c>
      <c r="R80" s="123">
        <f t="shared" si="16"/>
        <v>100142.15458090414</v>
      </c>
      <c r="S80" s="123">
        <f t="shared" si="16"/>
        <v>100146.63038984078</v>
      </c>
      <c r="T80" s="123">
        <f t="shared" si="16"/>
        <v>100149.58506560292</v>
      </c>
      <c r="U80" s="123">
        <f t="shared" si="16"/>
        <v>100152.59927956085</v>
      </c>
      <c r="V80" s="123">
        <f t="shared" si="16"/>
        <v>100153.96352559901</v>
      </c>
      <c r="W80" s="123">
        <f t="shared" si="16"/>
        <v>100158.81114513692</v>
      </c>
      <c r="X80" s="123">
        <f t="shared" si="16"/>
        <v>100162.01126921627</v>
      </c>
      <c r="Y80" s="123">
        <f t="shared" si="16"/>
        <v>100165.27587739786</v>
      </c>
      <c r="Z80" s="123">
        <f t="shared" si="16"/>
        <v>100166.75345292504</v>
      </c>
      <c r="AA80" s="123">
        <f t="shared" si="16"/>
        <v>100172.0037697989</v>
      </c>
      <c r="AB80" s="123">
        <f t="shared" si="16"/>
        <v>100175.46973186973</v>
      </c>
      <c r="AC80" s="123">
        <f t="shared" si="16"/>
        <v>100179.00553481144</v>
      </c>
      <c r="AD80" s="123">
        <f t="shared" si="16"/>
        <v>100180.60585423876</v>
      </c>
      <c r="AE80" s="123">
        <f t="shared" si="16"/>
        <v>100186.2923209799</v>
      </c>
      <c r="AF80" s="123">
        <f t="shared" si="16"/>
        <v>100190.04620451025</v>
      </c>
      <c r="AG80" s="123">
        <f t="shared" si="16"/>
        <v>100193.87573067301</v>
      </c>
      <c r="AH80" s="123">
        <f t="shared" si="16"/>
        <v>100195.6089904776</v>
      </c>
      <c r="AI80" s="123">
        <f t="shared" si="16"/>
        <v>100201.76783855761</v>
      </c>
      <c r="AJ80" s="123">
        <f t="shared" si="16"/>
        <v>755.89381338492558</v>
      </c>
      <c r="AK80" s="123">
        <f xml:space="preserve"> AK$67</f>
        <v>8.6401996668428183E-12</v>
      </c>
      <c r="AL80" s="123">
        <f xml:space="preserve"> AL$67</f>
        <v>8.6401996668428183E-12</v>
      </c>
      <c r="AM80" s="123">
        <f xml:space="preserve"> AM$67</f>
        <v>8.6401996668428183E-12</v>
      </c>
      <c r="AN80" s="123">
        <f xml:space="preserve"> AN$67</f>
        <v>8.6401996668428183E-12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100127.51881257813</v>
      </c>
      <c r="M81" s="123">
        <f t="shared" si="17"/>
        <v>100130.08838049068</v>
      </c>
      <c r="N81" s="123">
        <f t="shared" si="17"/>
        <v>100131.2513778404</v>
      </c>
      <c r="O81" s="123">
        <f t="shared" si="17"/>
        <v>100135.3838939095</v>
      </c>
      <c r="P81" s="123">
        <f t="shared" si="17"/>
        <v>100138.11194714834</v>
      </c>
      <c r="Q81" s="123">
        <f t="shared" si="17"/>
        <v>100140.89497202568</v>
      </c>
      <c r="R81" s="123">
        <f t="shared" si="17"/>
        <v>100142.15458090416</v>
      </c>
      <c r="S81" s="123">
        <f t="shared" si="17"/>
        <v>100146.63038984079</v>
      </c>
      <c r="T81" s="123">
        <f t="shared" si="17"/>
        <v>100149.58506560292</v>
      </c>
      <c r="U81" s="123">
        <f t="shared" si="17"/>
        <v>100152.59927956085</v>
      </c>
      <c r="V81" s="123">
        <f t="shared" si="17"/>
        <v>100153.96352559903</v>
      </c>
      <c r="W81" s="123">
        <f t="shared" si="17"/>
        <v>100158.81114513692</v>
      </c>
      <c r="X81" s="123">
        <f t="shared" si="17"/>
        <v>100162.01126921627</v>
      </c>
      <c r="Y81" s="123">
        <f t="shared" si="17"/>
        <v>100165.27587739786</v>
      </c>
      <c r="Z81" s="123">
        <f t="shared" si="17"/>
        <v>100166.75345292506</v>
      </c>
      <c r="AA81" s="123">
        <f t="shared" si="17"/>
        <v>100172.00376979892</v>
      </c>
      <c r="AB81" s="123">
        <f t="shared" si="17"/>
        <v>100175.46973186974</v>
      </c>
      <c r="AC81" s="123">
        <f t="shared" si="17"/>
        <v>100179.00553481145</v>
      </c>
      <c r="AD81" s="123">
        <f t="shared" si="17"/>
        <v>100180.60585423879</v>
      </c>
      <c r="AE81" s="123">
        <f t="shared" si="17"/>
        <v>100186.29232097992</v>
      </c>
      <c r="AF81" s="123">
        <f t="shared" si="17"/>
        <v>100190.04620451026</v>
      </c>
      <c r="AG81" s="123">
        <f t="shared" si="17"/>
        <v>100193.87573067303</v>
      </c>
      <c r="AH81" s="123">
        <f t="shared" si="17"/>
        <v>100195.60899047759</v>
      </c>
      <c r="AI81" s="123">
        <f t="shared" si="17"/>
        <v>100201.7678385576</v>
      </c>
      <c r="AJ81" s="123">
        <f t="shared" si="17"/>
        <v>755.89381338491683</v>
      </c>
      <c r="AK81" s="123">
        <f xml:space="preserve"> AK$75</f>
        <v>0</v>
      </c>
      <c r="AL81" s="123">
        <f xml:space="preserve"> AL$75</f>
        <v>0</v>
      </c>
      <c r="AM81" s="123">
        <f xml:space="preserve"> AM$75</f>
        <v>0</v>
      </c>
      <c r="AN81" s="123">
        <f xml:space="preserve"> AN$75</f>
        <v>0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4.3314685171935707E-11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8.7538865045644343E-12</v>
      </c>
      <c r="AK83" s="20">
        <f t="shared" si="19"/>
        <v>8.6401996668428183E-12</v>
      </c>
      <c r="AL83" s="20">
        <f t="shared" si="19"/>
        <v>8.6401996668428183E-12</v>
      </c>
      <c r="AM83" s="20">
        <f t="shared" si="19"/>
        <v>8.6401996668428183E-12</v>
      </c>
      <c r="AN83" s="20">
        <f t="shared" si="19"/>
        <v>8.6401996668428183E-12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Z76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11" sqref="H11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4" width="12.53125" style="72" customWidth="1"/>
    <col min="25" max="25" width="0.46484375" style="124" customWidth="1"/>
    <col min="26" max="26" width="0" hidden="1" customWidth="1"/>
    <col min="27" max="16384" width="9.1328125" hidden="1"/>
  </cols>
  <sheetData>
    <row r="1" spans="1:25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5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44576</v>
      </c>
      <c r="J2" s="337">
        <f xml:space="preserve"> COUNTIF(J6:J74, "tu")</f>
        <v>0</v>
      </c>
      <c r="N2" s="237">
        <v>44572</v>
      </c>
      <c r="O2" s="237">
        <v>44572</v>
      </c>
      <c r="P2" s="237">
        <v>44572</v>
      </c>
      <c r="Q2" s="237">
        <v>44572</v>
      </c>
      <c r="R2" s="237">
        <v>44571</v>
      </c>
      <c r="S2" s="237">
        <v>44571</v>
      </c>
      <c r="T2" s="237">
        <v>44564</v>
      </c>
      <c r="U2" s="237">
        <v>44564</v>
      </c>
      <c r="V2" s="237">
        <v>44564</v>
      </c>
      <c r="W2" s="237"/>
      <c r="X2" s="237"/>
    </row>
    <row r="3" spans="1:25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/>
      <c r="X3" s="236"/>
      <c r="Y3" s="151"/>
    </row>
    <row r="4" spans="1:25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125"/>
    </row>
    <row r="5" spans="1:25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11</v>
      </c>
      <c r="I5" s="77"/>
      <c r="J5" s="339">
        <f xml:space="preserve"> MATCH($H$5, M5:Y5, 0)</f>
        <v>2</v>
      </c>
      <c r="K5" s="281" t="s">
        <v>65</v>
      </c>
      <c r="L5" s="279" t="s">
        <v>66</v>
      </c>
      <c r="M5" s="126"/>
      <c r="N5" s="238">
        <v>11</v>
      </c>
      <c r="O5" s="238">
        <v>10</v>
      </c>
      <c r="P5" s="238">
        <v>9</v>
      </c>
      <c r="Q5" s="238">
        <v>8</v>
      </c>
      <c r="R5" s="238">
        <v>7</v>
      </c>
      <c r="S5" s="238">
        <v>6</v>
      </c>
      <c r="T5" s="238">
        <v>5</v>
      </c>
      <c r="U5" s="238">
        <v>4</v>
      </c>
      <c r="V5" s="238">
        <v>3</v>
      </c>
      <c r="W5" s="238">
        <v>2</v>
      </c>
      <c r="X5" s="238">
        <v>1</v>
      </c>
      <c r="Y5" s="126"/>
    </row>
    <row r="6" spans="1:25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26"/>
    </row>
    <row r="7" spans="1:25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126"/>
    </row>
    <row r="8" spans="1:25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126"/>
    </row>
    <row r="9" spans="1:25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6"/>
    </row>
    <row r="10" spans="1:25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9.8730558156967185E-2</v>
      </c>
      <c r="I10" s="569"/>
      <c r="J10" s="341" t="str">
        <f xml:space="preserve"> IF(ABS(K10) &gt; TRK_TOL, "tu", "vw")</f>
        <v>vw</v>
      </c>
      <c r="K10" s="86">
        <f xml:space="preserve"> H10 - INDEX(M10:Y10, $J$5)</f>
        <v>0</v>
      </c>
      <c r="L10" s="86">
        <f xml:space="preserve"> IF(ABS(K10) &gt; TRK_TOL, IF(INDEX(M10:Y10, $J$5) = 0, 0, H10 / INDEX(M10:Y10, $J$5) - 1), 0)</f>
        <v>0</v>
      </c>
      <c r="M10" s="291"/>
      <c r="N10" s="277">
        <v>9.8730558156967185E-2</v>
      </c>
      <c r="O10" s="277">
        <v>8.4725400805473347E-2</v>
      </c>
      <c r="P10" s="277">
        <v>0.13478659987449648</v>
      </c>
      <c r="Q10" s="277"/>
      <c r="R10" s="277"/>
      <c r="S10" s="277"/>
      <c r="T10" s="277"/>
      <c r="U10" s="277"/>
      <c r="V10" s="277"/>
      <c r="W10" s="277"/>
      <c r="X10" s="277"/>
      <c r="Y10" s="150"/>
    </row>
    <row r="11" spans="1:25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/>
      <c r="K11" s="252"/>
      <c r="L11" s="86"/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91"/>
    </row>
    <row r="12" spans="1:25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/>
      <c r="K12" s="252"/>
      <c r="L12" s="86"/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91"/>
    </row>
    <row r="13" spans="1:25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/>
      <c r="K13" s="86"/>
      <c r="L13" s="86"/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57"/>
    </row>
    <row r="14" spans="1:25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148"/>
    </row>
    <row r="15" spans="1:25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143"/>
    </row>
    <row r="16" spans="1:25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143"/>
    </row>
    <row r="17" spans="1:25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143"/>
    </row>
    <row r="18" spans="1:25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127"/>
    </row>
    <row r="19" spans="1:25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INDEX(M19:Y19, $J$5)</f>
        <v>0</v>
      </c>
      <c r="L19" s="296">
        <f xml:space="preserve"> IF(ABS(K19) &gt; TRK_TOL, IF(INDEX(M19:Y19, $J$5) = 0, 0, H19 / INDEX(M19:Y19,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371409.67882059288</v>
      </c>
      <c r="V19" s="303">
        <v>0</v>
      </c>
      <c r="W19" s="303"/>
      <c r="X19" s="303"/>
      <c r="Y19" s="302"/>
    </row>
    <row r="20" spans="1:25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INDEX(M20:Y20, $J$5)</f>
        <v>0</v>
      </c>
      <c r="L20" s="296">
        <f xml:space="preserve"> IF(ABS(K20) &gt; TRK_TOL, IF(INDEX(M20:Y20, $J$5) = 0, 0, H20 / INDEX(M20:Y20,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-48742.637593284249</v>
      </c>
      <c r="T20" s="303">
        <v>0</v>
      </c>
      <c r="U20" s="303">
        <v>0</v>
      </c>
      <c r="V20" s="303">
        <v>0</v>
      </c>
      <c r="W20" s="303"/>
      <c r="X20" s="303"/>
      <c r="Y20" s="304"/>
    </row>
    <row r="21" spans="1:25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INDEX(M21:Y21, $J$5)</f>
        <v>0</v>
      </c>
      <c r="L21" s="307">
        <f xml:space="preserve"> IF(ABS(K21) &gt; TRK_TOL, IF(INDEX(M21:Y21, $J$5) = 0, 0, H21 / INDEX(M21:Y21,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322667.04122730839</v>
      </c>
      <c r="T21" s="309">
        <v>371409.67882059288</v>
      </c>
      <c r="U21" s="309">
        <v>371409.67882059288</v>
      </c>
      <c r="V21" s="309">
        <v>10000</v>
      </c>
      <c r="W21" s="309"/>
      <c r="X21" s="309"/>
      <c r="Y21" s="308"/>
    </row>
    <row r="22" spans="1:25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2"/>
    </row>
    <row r="23" spans="1:25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INDEX(M23:Y23, $J$5)</f>
        <v>0</v>
      </c>
      <c r="L23" s="296">
        <f xml:space="preserve"> IF(ABS(K23) &gt; TRK_TOL, IF(INDEX(M23:Y23, $J$5) = 0, 0, H23 / INDEX(M23:Y23, $J$5) - 1), 0)</f>
        <v>0</v>
      </c>
      <c r="M23" s="310"/>
      <c r="N23" s="303">
        <v>-100000</v>
      </c>
      <c r="O23" s="303">
        <v>-100000</v>
      </c>
      <c r="P23" s="303">
        <v>0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>
        <v>0</v>
      </c>
      <c r="W23" s="303"/>
      <c r="X23" s="303"/>
      <c r="Y23" s="310"/>
    </row>
    <row r="24" spans="1:25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INDEX(M24:Y24, $J$5)</f>
        <v>0</v>
      </c>
      <c r="L24" s="307">
        <f xml:space="preserve"> IF(ABS(K24) &gt; TRK_TOL, IF(INDEX(M24:Y24, $J$5) = 0, 0, H24 / INDEX(M24:Y24, $J$5) - 1), 0)</f>
        <v>0</v>
      </c>
      <c r="M24" s="311"/>
      <c r="N24" s="309">
        <v>222667.04122730848</v>
      </c>
      <c r="O24" s="309">
        <v>222667.04122730848</v>
      </c>
      <c r="P24" s="309">
        <v>322667.04122730839</v>
      </c>
      <c r="Q24" s="309">
        <v>322667.04122730839</v>
      </c>
      <c r="R24" s="309">
        <v>322667.04122730839</v>
      </c>
      <c r="S24" s="309">
        <v>322667.04122730839</v>
      </c>
      <c r="T24" s="309">
        <v>371409.67882059288</v>
      </c>
      <c r="U24" s="309">
        <v>371409.67882059288</v>
      </c>
      <c r="V24" s="309">
        <v>10000</v>
      </c>
      <c r="W24" s="309"/>
      <c r="X24" s="309"/>
      <c r="Y24" s="311"/>
    </row>
    <row r="25" spans="1:25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2"/>
    </row>
    <row r="26" spans="1:25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INDEX(M26:Y26, $J$5)</f>
        <v>0</v>
      </c>
      <c r="L26" s="296">
        <f xml:space="preserve"> IF(ABS(K26) &gt; TRK_TOL, IF(INDEX(M26:Y26, $J$5) = 0, 0, H26 / INDEX(M26:Y26,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/>
      <c r="X26" s="303"/>
      <c r="Y26" s="312"/>
    </row>
    <row r="27" spans="1:25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INDEX(M27:Y27, $J$5)</f>
        <v>0</v>
      </c>
      <c r="L27" s="296">
        <f xml:space="preserve"> IF(ABS(K27) &gt; TRK_TOL, IF(INDEX(M27:Y27, $J$5) = 0, 0, H27 / INDEX(M27:Y27,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/>
      <c r="X27" s="303"/>
      <c r="Y27" s="312"/>
    </row>
    <row r="28" spans="1:25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INDEX(M28:Y28, $J$5)</f>
        <v>0</v>
      </c>
      <c r="L28" s="296">
        <f xml:space="preserve"> IF(ABS(K28) &gt; TRK_TOL, IF(INDEX(M28:Y28, $J$5) = 0, 0, H28 / INDEX(M28:Y28,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/>
      <c r="X28" s="303"/>
      <c r="Y28" s="314"/>
    </row>
    <row r="29" spans="1:25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222667.04122730848</v>
      </c>
      <c r="I29" s="346"/>
      <c r="J29" s="343" t="str">
        <f xml:space="preserve"> IF(ABS(K29) &gt; TRK_TOL, "tu", "vw")</f>
        <v>vw</v>
      </c>
      <c r="K29" s="306">
        <f xml:space="preserve"> H29 - INDEX(M29:Y29, $J$5)</f>
        <v>0</v>
      </c>
      <c r="L29" s="307">
        <f xml:space="preserve"> IF(ABS(K29) &gt; TRK_TOL, IF(INDEX(M29:Y29, $J$5) = 0, 0, H29 / INDEX(M29:Y29, $J$5) - 1), 0)</f>
        <v>0</v>
      </c>
      <c r="M29" s="308"/>
      <c r="N29" s="309">
        <v>222667.04122730848</v>
      </c>
      <c r="O29" s="309">
        <v>222667.04122730848</v>
      </c>
      <c r="P29" s="309">
        <v>322667.04122730839</v>
      </c>
      <c r="Q29" s="309">
        <v>322667.04122730839</v>
      </c>
      <c r="R29" s="309">
        <v>322667.04122730839</v>
      </c>
      <c r="S29" s="309">
        <v>322667.04122730839</v>
      </c>
      <c r="T29" s="309">
        <v>371409.67882059288</v>
      </c>
      <c r="U29" s="309">
        <v>371409.67882059288</v>
      </c>
      <c r="V29" s="309">
        <v>10000</v>
      </c>
      <c r="W29" s="309"/>
      <c r="X29" s="309"/>
      <c r="Y29" s="308"/>
    </row>
    <row r="30" spans="1:25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14"/>
    </row>
    <row r="31" spans="1:25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INDEX(M31:Y31, $J$5)</f>
        <v>0</v>
      </c>
      <c r="L31" s="296">
        <f xml:space="preserve"> IF(ABS(K31) &gt; TRK_TOL, IF(INDEX(M31:Y31, $J$5) = 0, 0, H31 / INDEX(M31:Y31,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/>
      <c r="X31" s="303"/>
      <c r="Y31" s="314"/>
    </row>
    <row r="32" spans="1:25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222667.04122730848</v>
      </c>
      <c r="I32" s="346"/>
      <c r="J32" s="343" t="str">
        <f xml:space="preserve"> IF(ABS(K32) &gt; TRK_TOL, "tu", "vw")</f>
        <v>vw</v>
      </c>
      <c r="K32" s="306">
        <f xml:space="preserve"> H32 - INDEX(M32:Y32, $J$5)</f>
        <v>0</v>
      </c>
      <c r="L32" s="307">
        <f xml:space="preserve"> IF(ABS(K32) &gt; TRK_TOL, IF(INDEX(M32:Y32, $J$5) = 0, 0, H32 / INDEX(M32:Y32, $J$5) - 1), 0)</f>
        <v>0</v>
      </c>
      <c r="M32" s="308"/>
      <c r="N32" s="309">
        <v>222667.04122730848</v>
      </c>
      <c r="O32" s="309">
        <v>222667.04122730848</v>
      </c>
      <c r="P32" s="309">
        <v>322667.04122730839</v>
      </c>
      <c r="Q32" s="309">
        <v>322667.04122730839</v>
      </c>
      <c r="R32" s="309">
        <v>322667.04122730839</v>
      </c>
      <c r="S32" s="309">
        <v>322667.04122730839</v>
      </c>
      <c r="T32" s="309">
        <v>371409.67882059288</v>
      </c>
      <c r="U32" s="309">
        <v>371409.67882059288</v>
      </c>
      <c r="V32" s="309">
        <v>10000</v>
      </c>
      <c r="W32" s="309"/>
      <c r="X32" s="309"/>
      <c r="Y32" s="308"/>
    </row>
    <row r="33" spans="1:25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14"/>
    </row>
    <row r="34" spans="1:25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-222667.04122730848</v>
      </c>
      <c r="I34" s="301"/>
      <c r="J34" s="344" t="str">
        <f xml:space="preserve"> IF(ABS(K34) &gt; TRK_TOL, "tu", "vw")</f>
        <v>vw</v>
      </c>
      <c r="K34" s="161">
        <f xml:space="preserve"> H34 - INDEX(M34:Y34, $J$5)</f>
        <v>0</v>
      </c>
      <c r="L34" s="296">
        <f xml:space="preserve"> IF(ABS(K34) &gt; TRK_TOL, IF(INDEX(M34:Y34, $J$5) = 0, 0, H34 / INDEX(M34:Y34, $J$5) - 1), 0)</f>
        <v>0</v>
      </c>
      <c r="M34" s="314"/>
      <c r="N34" s="303">
        <v>-222667.04122730848</v>
      </c>
      <c r="O34" s="303">
        <v>-222667.04122730848</v>
      </c>
      <c r="P34" s="303">
        <v>-322667.04122730857</v>
      </c>
      <c r="Q34" s="303">
        <v>-322667.04122730857</v>
      </c>
      <c r="R34" s="303">
        <v>0</v>
      </c>
      <c r="S34" s="303">
        <v>0</v>
      </c>
      <c r="T34" s="303">
        <v>0</v>
      </c>
      <c r="U34" s="303">
        <v>0</v>
      </c>
      <c r="V34" s="303">
        <v>0</v>
      </c>
      <c r="W34" s="303"/>
      <c r="X34" s="303"/>
      <c r="Y34" s="314"/>
    </row>
    <row r="35" spans="1:25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0</v>
      </c>
      <c r="I35" s="305"/>
      <c r="J35" s="343" t="str">
        <f xml:space="preserve"> IF(ABS(K35) &gt; TRK_TOL, "tu", "vw")</f>
        <v>vw</v>
      </c>
      <c r="K35" s="306">
        <f xml:space="preserve"> H35 - INDEX(M35:Y35, $J$5)</f>
        <v>0</v>
      </c>
      <c r="L35" s="307">
        <f xml:space="preserve"> IF(ABS(K35) &gt; TRK_TOL, IF(INDEX(M35:Y35, $J$5) = 0, 0, H35 / INDEX(M35:Y35, $J$5) - 1), 0)</f>
        <v>0</v>
      </c>
      <c r="M35" s="311"/>
      <c r="N35" s="373">
        <v>0</v>
      </c>
      <c r="O35" s="373">
        <v>0</v>
      </c>
      <c r="P35" s="373">
        <v>-9.0949470177292824E-13</v>
      </c>
      <c r="Q35" s="373">
        <v>-9.0949470177292824E-13</v>
      </c>
      <c r="R35" s="373">
        <v>322667.04122730839</v>
      </c>
      <c r="S35" s="373">
        <v>322667.04122730839</v>
      </c>
      <c r="T35" s="373">
        <v>371409.67882059288</v>
      </c>
      <c r="U35" s="373">
        <v>371409.67882059288</v>
      </c>
      <c r="V35" s="373">
        <v>10000</v>
      </c>
      <c r="W35" s="373"/>
      <c r="X35" s="373"/>
      <c r="Y35" s="311"/>
    </row>
    <row r="36" spans="1:25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310"/>
    </row>
    <row r="37" spans="1:25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310"/>
    </row>
    <row r="38" spans="1:25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310"/>
    </row>
    <row r="39" spans="1:25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310"/>
    </row>
    <row r="40" spans="1:25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INDEX(M40:Y40, $J$5)</f>
        <v>0</v>
      </c>
      <c r="L40" s="296">
        <f xml:space="preserve"> IF(ABS(K40) &gt; TRK_TOL, IF(INDEX(M40:Y40, $J$5) = 0, 0, H40 / INDEX(M40:Y40,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371409.67882059258</v>
      </c>
      <c r="U40" s="303">
        <v>0</v>
      </c>
      <c r="V40" s="303">
        <v>0</v>
      </c>
      <c r="W40" s="303"/>
      <c r="X40" s="303"/>
      <c r="Y40" s="312"/>
    </row>
    <row r="41" spans="1:25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INDEX(M41:Y41, $J$5)</f>
        <v>0</v>
      </c>
      <c r="L41" s="296">
        <f xml:space="preserve"> IF(ABS(K41) &gt; TRK_TOL, IF(INDEX(M41:Y41, $J$5) = 0, 0, H41 / INDEX(M41:Y41,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-48742.637593284257</v>
      </c>
      <c r="S41" s="303">
        <v>0</v>
      </c>
      <c r="T41" s="303">
        <v>0</v>
      </c>
      <c r="U41" s="303">
        <v>0</v>
      </c>
      <c r="V41" s="303">
        <v>0</v>
      </c>
      <c r="W41" s="303"/>
      <c r="X41" s="303"/>
      <c r="Y41" s="312"/>
    </row>
    <row r="42" spans="1:25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INDEX(M42:Y42, $J$5)</f>
        <v>0</v>
      </c>
      <c r="L42" s="296">
        <f xml:space="preserve"> IF(ABS(K42) &gt; TRK_TOL, IF(INDEX(M42:Y42, $J$5) = 0, 0, H42 / INDEX(M42:Y42,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/>
      <c r="X42" s="303"/>
      <c r="Y42" s="312"/>
    </row>
    <row r="43" spans="1:25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INDEX(M43:Y43, $J$5)</f>
        <v>0</v>
      </c>
      <c r="L43" s="307">
        <f xml:space="preserve"> IF(ABS(K43) &gt; TRK_TOL, IF(INDEX(M43:Y43, $J$5) = 0, 0, H43 / INDEX(M43:Y43,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322667.04122730857</v>
      </c>
      <c r="R43" s="309">
        <v>322667.04122730828</v>
      </c>
      <c r="S43" s="309">
        <v>371409.67882059258</v>
      </c>
      <c r="T43" s="309">
        <v>371409.67882059258</v>
      </c>
      <c r="U43" s="309">
        <v>10000</v>
      </c>
      <c r="V43" s="309">
        <v>10000</v>
      </c>
      <c r="W43" s="309"/>
      <c r="X43" s="309"/>
      <c r="Y43" s="308"/>
    </row>
    <row r="44" spans="1:25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12"/>
    </row>
    <row r="45" spans="1:25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INDEX(M45:Y45, $J$5)</f>
        <v>0</v>
      </c>
      <c r="L45" s="296">
        <f xml:space="preserve"> IF(ABS(K45) &gt; TRK_TOL, IF(INDEX(M45:Y45, $J$5) = 0, 0, H45 / INDEX(M45:Y45,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/>
      <c r="X45" s="303"/>
      <c r="Y45" s="312"/>
    </row>
    <row r="46" spans="1:25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INDEX(M46:Y46, $J$5)</f>
        <v>0</v>
      </c>
      <c r="L46" s="296">
        <f xml:space="preserve"> IF(ABS(K46) &gt; TRK_TOL, IF(INDEX(M46:Y46, $J$5) = 0, 0, H46 / INDEX(M46:Y46,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303">
        <v>0</v>
      </c>
      <c r="T46" s="303">
        <v>0</v>
      </c>
      <c r="U46" s="303">
        <v>0</v>
      </c>
      <c r="V46" s="303">
        <v>0</v>
      </c>
      <c r="W46" s="303"/>
      <c r="X46" s="303"/>
      <c r="Y46" s="312"/>
    </row>
    <row r="47" spans="1:25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322667.04122730857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322667.04122730857</v>
      </c>
      <c r="O47" s="309">
        <v>322667.04122730857</v>
      </c>
      <c r="P47" s="309">
        <v>322667.04122730857</v>
      </c>
      <c r="Q47" s="309">
        <v>322667.04122730857</v>
      </c>
      <c r="R47" s="309">
        <v>322667.04122730828</v>
      </c>
      <c r="S47" s="309">
        <v>371409.67882059258</v>
      </c>
      <c r="T47" s="309">
        <v>371409.67882059258</v>
      </c>
      <c r="U47" s="309">
        <v>10000</v>
      </c>
      <c r="V47" s="309">
        <v>10000</v>
      </c>
      <c r="W47" s="309"/>
      <c r="X47" s="309"/>
      <c r="Y47" s="308"/>
    </row>
    <row r="48" spans="1:25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12"/>
    </row>
    <row r="49" spans="1:25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INDEX(M49:Y49, $J$5)</f>
        <v>0</v>
      </c>
      <c r="L49" s="296">
        <f xml:space="preserve"> IF(ABS(K49) &gt; TRK_TOL, IF(INDEX(M49:Y49, $J$5) = 0, 0, H49 / INDEX(M49:Y49,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303"/>
      <c r="X49" s="303"/>
      <c r="Y49" s="314"/>
    </row>
    <row r="50" spans="1:25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INDEX(M50:Y50, $J$5)</f>
        <v>0</v>
      </c>
      <c r="L50" s="296">
        <f xml:space="preserve"> IF(ABS(K50) &gt; TRK_TOL, IF(INDEX(M50:Y50, $J$5) = 0, 0, H50 / INDEX(M50:Y50,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>
        <v>0</v>
      </c>
      <c r="W50" s="303"/>
      <c r="X50" s="303"/>
      <c r="Y50" s="314"/>
    </row>
    <row r="51" spans="1:25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INDEX(M51:Y51, $J$5)</f>
        <v>0</v>
      </c>
      <c r="L51" s="296">
        <f xml:space="preserve"> IF(ABS(K51) &gt; TRK_TOL, IF(INDEX(M51:Y51, $J$5) = 0, 0, H51 / INDEX(M51:Y51,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/>
      <c r="X51" s="303"/>
      <c r="Y51" s="314"/>
    </row>
    <row r="52" spans="1:25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322667.04122730857</v>
      </c>
      <c r="I52" s="305"/>
      <c r="J52" s="343" t="str">
        <f xml:space="preserve"> IF(ABS(K52) &gt; TRK_TOL, "tu", "vw")</f>
        <v>vw</v>
      </c>
      <c r="K52" s="306">
        <f xml:space="preserve"> H52 - INDEX(M52:Y52, $J$5)</f>
        <v>0</v>
      </c>
      <c r="L52" s="307">
        <f xml:space="preserve"> IF(ABS(K52) &gt; TRK_TOL, IF(INDEX(M52:Y52, $J$5) = 0, 0, H52 / INDEX(M52:Y52, $J$5) - 1), 0)</f>
        <v>0</v>
      </c>
      <c r="M52" s="308"/>
      <c r="N52" s="309">
        <v>322667.04122730857</v>
      </c>
      <c r="O52" s="309">
        <v>322667.04122730857</v>
      </c>
      <c r="P52" s="309">
        <v>322667.04122730857</v>
      </c>
      <c r="Q52" s="309">
        <v>322667.04122730857</v>
      </c>
      <c r="R52" s="309">
        <v>322667.04122730828</v>
      </c>
      <c r="S52" s="309">
        <v>371409.67882059258</v>
      </c>
      <c r="T52" s="309">
        <v>371409.67882059258</v>
      </c>
      <c r="U52" s="309">
        <v>10000</v>
      </c>
      <c r="V52" s="309">
        <v>10000</v>
      </c>
      <c r="W52" s="309"/>
      <c r="X52" s="309"/>
      <c r="Y52" s="308"/>
    </row>
    <row r="53" spans="1:25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14"/>
    </row>
    <row r="54" spans="1:25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INDEX(M54:Y54, $J$5)</f>
        <v>0</v>
      </c>
      <c r="L54" s="296">
        <f xml:space="preserve"> IF(ABS(K54) &gt; TRK_TOL, IF(INDEX(M54:Y54, $J$5) = 0, 0, H54 / INDEX(M54:Y54,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>
        <v>0</v>
      </c>
      <c r="W54" s="303"/>
      <c r="X54" s="303"/>
      <c r="Y54" s="314"/>
    </row>
    <row r="55" spans="1:25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INDEX(M55:Y55, $J$5)</f>
        <v>0</v>
      </c>
      <c r="L55" s="296">
        <f xml:space="preserve"> IF(ABS(K55) &gt; TRK_TOL, IF(INDEX(M55:Y55, $J$5) = 0, 0, H55 / INDEX(M55:Y55,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>
        <v>0</v>
      </c>
      <c r="W55" s="303"/>
      <c r="X55" s="303"/>
      <c r="Y55" s="314"/>
    </row>
    <row r="56" spans="1:25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INDEX(M56:Y56, $J$5)</f>
        <v>0</v>
      </c>
      <c r="L56" s="296">
        <f xml:space="preserve"> IF(ABS(K56) &gt; TRK_TOL, IF(INDEX(M56:Y56, $J$5) = 0, 0, H56 / INDEX(M56:Y56,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/>
      <c r="X56" s="303"/>
      <c r="Y56" s="314"/>
    </row>
    <row r="57" spans="1:25" outlineLevel="1" x14ac:dyDescent="0.35">
      <c r="A57" s="78"/>
      <c r="B57" s="80"/>
      <c r="C57" s="87"/>
      <c r="D57" s="77"/>
      <c r="E57" s="425" t="str">
        <f xml:space="preserve"> 'FS Qtr'!E47</f>
        <v>Cash flow available for distribution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322667.04122730857</v>
      </c>
      <c r="I57" s="305"/>
      <c r="J57" s="343" t="str">
        <f xml:space="preserve"> IF(ABS(K57) &gt; TRK_TOL, "tu", "vw")</f>
        <v>vw</v>
      </c>
      <c r="K57" s="306">
        <f xml:space="preserve"> H57 - INDEX(M57:Y57, $J$5)</f>
        <v>0</v>
      </c>
      <c r="L57" s="307">
        <f xml:space="preserve"> IF(ABS(K57) &gt; TRK_TOL, IF(INDEX(M57:Y57, $J$5) = 0, 0, H57 / INDEX(M57:Y57, $J$5) - 1), 0)</f>
        <v>0</v>
      </c>
      <c r="M57" s="308"/>
      <c r="N57" s="309">
        <v>322667.04122730857</v>
      </c>
      <c r="O57" s="309">
        <v>322667.04122730857</v>
      </c>
      <c r="P57" s="309">
        <v>322667.04122730857</v>
      </c>
      <c r="Q57" s="309">
        <v>322667.04122730857</v>
      </c>
      <c r="R57" s="309">
        <v>322667.04122730828</v>
      </c>
      <c r="S57" s="309">
        <v>371409.67882059258</v>
      </c>
      <c r="T57" s="309">
        <v>371409.67882059258</v>
      </c>
      <c r="U57" s="309">
        <v>10000</v>
      </c>
      <c r="V57" s="309">
        <v>10000</v>
      </c>
      <c r="W57" s="309"/>
      <c r="X57" s="309"/>
      <c r="Y57" s="308"/>
    </row>
    <row r="58" spans="1:25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14"/>
    </row>
    <row r="59" spans="1:25" outlineLevel="1" x14ac:dyDescent="0.35">
      <c r="A59" s="78"/>
      <c r="B59" s="80"/>
      <c r="C59" s="87"/>
      <c r="D59" s="77"/>
      <c r="E59" s="316" t="str">
        <f xml:space="preserve"> 'FS Qtr'!E49</f>
        <v>Share capital redemption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-100000</v>
      </c>
      <c r="I59" s="301"/>
      <c r="J59" s="344" t="str">
        <f xml:space="preserve"> IF(ABS(K59) &gt; TRK_TOL, "tu", "vw")</f>
        <v>vw</v>
      </c>
      <c r="K59" s="161">
        <f xml:space="preserve"> H59 - INDEX(M59:Y59, $J$5)</f>
        <v>0</v>
      </c>
      <c r="L59" s="296">
        <f xml:space="preserve"> IF(ABS(K59) &gt; TRK_TOL, IF(INDEX(M59:Y59, $J$5) = 0, 0, H59 / INDEX(M59:Y59, $J$5) - 1), 0)</f>
        <v>0</v>
      </c>
      <c r="M59" s="314"/>
      <c r="N59" s="303">
        <v>-100000</v>
      </c>
      <c r="O59" s="303">
        <v>0</v>
      </c>
      <c r="P59" s="303">
        <v>0</v>
      </c>
      <c r="Q59" s="303">
        <v>0</v>
      </c>
      <c r="R59" s="303">
        <v>0</v>
      </c>
      <c r="S59" s="303">
        <v>0</v>
      </c>
      <c r="T59" s="303">
        <v>0</v>
      </c>
      <c r="U59" s="303">
        <v>0</v>
      </c>
      <c r="V59" s="303">
        <v>0</v>
      </c>
      <c r="W59" s="303"/>
      <c r="X59" s="303"/>
      <c r="Y59" s="314"/>
    </row>
    <row r="60" spans="1:25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222667.04122730854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222667.04122730854</v>
      </c>
      <c r="O60" s="309">
        <v>322667.04122730857</v>
      </c>
      <c r="P60" s="309">
        <v>322667.04122730857</v>
      </c>
      <c r="Q60" s="309">
        <v>322667.04122730857</v>
      </c>
      <c r="R60" s="309">
        <v>322667.04122730828</v>
      </c>
      <c r="S60" s="309">
        <v>371409.67882059258</v>
      </c>
      <c r="T60" s="309">
        <v>371409.67882059258</v>
      </c>
      <c r="U60" s="309">
        <v>10000</v>
      </c>
      <c r="V60" s="309">
        <v>10000</v>
      </c>
      <c r="W60" s="309"/>
      <c r="X60" s="309"/>
      <c r="Y60" s="308"/>
    </row>
    <row r="61" spans="1:25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14"/>
    </row>
    <row r="62" spans="1:25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-222667.04122730848</v>
      </c>
      <c r="I62" s="301"/>
      <c r="J62" s="344" t="str">
        <f xml:space="preserve"> IF(ABS(K62) &gt; TRK_TOL, "tu", "vw")</f>
        <v>vw</v>
      </c>
      <c r="K62" s="161">
        <f xml:space="preserve"> H62 - INDEX(M62:Y62, $J$5)</f>
        <v>0</v>
      </c>
      <c r="L62" s="296">
        <f xml:space="preserve"> IF(ABS(K62) &gt; TRK_TOL, IF(INDEX(M62:Y62, $J$5) = 0, 0, H62 / INDEX(M62:Y62, $J$5) - 1), 0)</f>
        <v>0</v>
      </c>
      <c r="M62" s="314"/>
      <c r="N62" s="303">
        <v>-222667.04122730848</v>
      </c>
      <c r="O62" s="303">
        <v>-222667.04122730848</v>
      </c>
      <c r="P62" s="303">
        <v>-322667.04122730857</v>
      </c>
      <c r="Q62" s="303">
        <v>-322667.04122730857</v>
      </c>
      <c r="R62" s="303">
        <v>0</v>
      </c>
      <c r="S62" s="303">
        <v>0</v>
      </c>
      <c r="T62" s="303">
        <v>0</v>
      </c>
      <c r="U62" s="303">
        <v>0</v>
      </c>
      <c r="V62" s="303">
        <v>0</v>
      </c>
      <c r="W62" s="303"/>
      <c r="X62" s="303"/>
      <c r="Y62" s="314"/>
    </row>
    <row r="63" spans="1:25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3.7744030123576522E-11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3.7744030123576522E-11</v>
      </c>
      <c r="O63" s="309">
        <v>100000.00000000003</v>
      </c>
      <c r="P63" s="309">
        <v>0</v>
      </c>
      <c r="Q63" s="309">
        <v>0</v>
      </c>
      <c r="R63" s="309">
        <v>322667.04122730828</v>
      </c>
      <c r="S63" s="309">
        <v>371409.67882059258</v>
      </c>
      <c r="T63" s="309">
        <v>371409.67882059258</v>
      </c>
      <c r="U63" s="309">
        <v>10000</v>
      </c>
      <c r="V63" s="309">
        <v>10000</v>
      </c>
      <c r="W63" s="309"/>
      <c r="X63" s="309"/>
      <c r="Y63" s="308"/>
    </row>
    <row r="64" spans="1:25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14"/>
    </row>
    <row r="65" spans="1:25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14"/>
    </row>
    <row r="66" spans="1:25" outlineLevel="1" x14ac:dyDescent="0.35">
      <c r="A66" s="67" t="s">
        <v>248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14"/>
    </row>
    <row r="67" spans="1:25" outlineLevel="1" x14ac:dyDescent="0.35">
      <c r="A67" s="78"/>
      <c r="B67" s="80"/>
      <c r="C67" s="87"/>
      <c r="D67" s="77"/>
      <c r="E67" s="316" t="s">
        <v>247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INDEX(M67:Y67, $J$5)</f>
        <v>0</v>
      </c>
      <c r="L67" s="296">
        <f xml:space="preserve"> IF(ABS(K67) &gt; TRK_TOL, IF(INDEX(M67:Y67, $J$5) = 0, 0, H67 / INDEX(M67:Y67,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14"/>
    </row>
    <row r="68" spans="1:25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14"/>
    </row>
    <row r="69" spans="1:25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12"/>
    </row>
    <row r="70" spans="1:25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12"/>
    </row>
    <row r="71" spans="1:25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44576.261932291665</v>
      </c>
      <c r="I71" s="315"/>
      <c r="K71" s="163"/>
      <c r="L71" s="298"/>
      <c r="M71" s="312"/>
      <c r="N71" s="325">
        <v>44572.708572916665</v>
      </c>
      <c r="O71" s="325">
        <v>44572.466787384263</v>
      </c>
      <c r="P71" s="325">
        <v>44572.374983333335</v>
      </c>
      <c r="Q71" s="325">
        <v>44572.287801157407</v>
      </c>
      <c r="R71" s="325">
        <v>44571.375070023147</v>
      </c>
      <c r="S71" s="325">
        <v>44571.345448263892</v>
      </c>
      <c r="T71" s="325">
        <v>44564.56703564815</v>
      </c>
      <c r="U71" s="325">
        <v>44564.437968171296</v>
      </c>
      <c r="V71" s="325">
        <v>44564.41158414352</v>
      </c>
      <c r="W71" s="325">
        <v>43909.144523958334</v>
      </c>
      <c r="X71" s="325"/>
      <c r="Y71" s="312"/>
    </row>
    <row r="72" spans="1:25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debt BEG 01a.xlsx</v>
      </c>
      <c r="I72" s="315"/>
      <c r="K72" s="163"/>
      <c r="L72" s="298"/>
      <c r="M72" s="312"/>
      <c r="N72" s="328" t="s">
        <v>251</v>
      </c>
      <c r="O72" s="328" t="s">
        <v>246</v>
      </c>
      <c r="P72" s="328" t="s">
        <v>240</v>
      </c>
      <c r="Q72" s="328" t="s">
        <v>235</v>
      </c>
      <c r="R72" s="328" t="s">
        <v>216</v>
      </c>
      <c r="S72" s="328" t="s">
        <v>209</v>
      </c>
      <c r="T72" s="328" t="s">
        <v>202</v>
      </c>
      <c r="U72" s="328" t="s">
        <v>185</v>
      </c>
      <c r="V72" s="328" t="s">
        <v>163</v>
      </c>
      <c r="W72" s="328" t="s">
        <v>119</v>
      </c>
      <c r="X72" s="328"/>
      <c r="Y72" s="312"/>
    </row>
    <row r="73" spans="1:25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2"/>
    </row>
    <row r="74" spans="1:25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12"/>
    </row>
    <row r="76" spans="1:25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InpC</vt:lpstr>
      <vt:lpstr>Time</vt:lpstr>
      <vt:lpstr>Ops</vt:lpstr>
      <vt:lpstr>Asset</vt:lpstr>
      <vt:lpstr>Equity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2022-06-28T07:16:48Z</dcterms:modified>
</cp:coreProperties>
</file>