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mac\dropbox\01 Projects\Financial modelling handbook\FMH V1\EXCEL SHEETS\"/>
    </mc:Choice>
  </mc:AlternateContent>
  <xr:revisionPtr revIDLastSave="0" documentId="13_ncr:1_{9DE637C9-4A1B-4AEE-832E-9E2E0EE73222}" xr6:coauthVersionLast="47" xr6:coauthVersionMax="47" xr10:uidLastSave="{00000000-0000-0000-0000-000000000000}"/>
  <bookViews>
    <workbookView xWindow="-98" yWindow="-98" windowWidth="26116" windowHeight="16231" tabRatio="641" activeTab="1" xr2:uid="{00000000-000D-0000-FFFF-FFFF00000000}"/>
  </bookViews>
  <sheets>
    <sheet name="InpC" sheetId="48" r:id="rId1"/>
    <sheet name="Time" sheetId="44" r:id="rId2"/>
    <sheet name="No IFs" sheetId="49" r:id="rId3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44" l="1"/>
  <c r="K91" i="44"/>
  <c r="L91" i="44"/>
  <c r="M91" i="44"/>
  <c r="N91" i="44"/>
  <c r="O91" i="44"/>
  <c r="P91" i="44"/>
  <c r="Q91" i="44"/>
  <c r="R91" i="44"/>
  <c r="S91" i="44"/>
  <c r="T91" i="44"/>
  <c r="U91" i="44"/>
  <c r="V91" i="44"/>
  <c r="W91" i="44"/>
  <c r="X91" i="44"/>
  <c r="Y91" i="44"/>
  <c r="Z91" i="44"/>
  <c r="AA91" i="44"/>
  <c r="AB91" i="44"/>
  <c r="AC91" i="44"/>
  <c r="AD91" i="44"/>
  <c r="AE91" i="44"/>
  <c r="AF91" i="44"/>
  <c r="AG91" i="44"/>
  <c r="AH91" i="44"/>
  <c r="AI91" i="44"/>
  <c r="AJ91" i="44"/>
  <c r="AK91" i="44"/>
  <c r="AL91" i="44"/>
  <c r="AM91" i="44"/>
  <c r="AN91" i="44"/>
  <c r="AO91" i="44"/>
  <c r="AP91" i="44"/>
  <c r="AQ91" i="44"/>
  <c r="AR91" i="44"/>
  <c r="AS91" i="44"/>
  <c r="AT91" i="44"/>
  <c r="AU91" i="44"/>
  <c r="AV91" i="44"/>
  <c r="AW91" i="44"/>
  <c r="AX91" i="44"/>
  <c r="AY91" i="44"/>
  <c r="AZ91" i="44"/>
  <c r="BA91" i="44"/>
  <c r="BB91" i="44"/>
  <c r="BC91" i="44"/>
  <c r="BD91" i="44"/>
  <c r="BE91" i="44"/>
  <c r="J84" i="44"/>
  <c r="K84" i="44"/>
  <c r="L84" i="44"/>
  <c r="M84" i="44"/>
  <c r="N84" i="44"/>
  <c r="O84" i="44"/>
  <c r="P84" i="44"/>
  <c r="Q84" i="44"/>
  <c r="R84" i="44"/>
  <c r="S84" i="44"/>
  <c r="T84" i="44"/>
  <c r="U84" i="44"/>
  <c r="V84" i="44"/>
  <c r="W84" i="44"/>
  <c r="X84" i="44"/>
  <c r="Y84" i="44"/>
  <c r="Z84" i="44"/>
  <c r="AA84" i="44"/>
  <c r="AB84" i="44"/>
  <c r="AC84" i="44"/>
  <c r="AD84" i="44"/>
  <c r="AE84" i="44"/>
  <c r="AF84" i="44"/>
  <c r="AG84" i="44"/>
  <c r="AH84" i="44"/>
  <c r="AI84" i="44"/>
  <c r="AJ84" i="44"/>
  <c r="AK84" i="44"/>
  <c r="AL84" i="44"/>
  <c r="AM84" i="44"/>
  <c r="AN84" i="44"/>
  <c r="AO84" i="44"/>
  <c r="AP84" i="44"/>
  <c r="AQ84" i="44"/>
  <c r="AR84" i="44"/>
  <c r="AS84" i="44"/>
  <c r="AT84" i="44"/>
  <c r="AU84" i="44"/>
  <c r="AV84" i="44"/>
  <c r="AW84" i="44"/>
  <c r="AX84" i="44"/>
  <c r="AY84" i="44"/>
  <c r="AZ84" i="44"/>
  <c r="BA84" i="44"/>
  <c r="BB84" i="44"/>
  <c r="BC84" i="44"/>
  <c r="BD84" i="44"/>
  <c r="BE84" i="44"/>
  <c r="J54" i="49"/>
  <c r="K54" i="49"/>
  <c r="L54" i="49"/>
  <c r="M54" i="49"/>
  <c r="N54" i="49"/>
  <c r="O54" i="49"/>
  <c r="P54" i="49"/>
  <c r="Q54" i="49"/>
  <c r="R54" i="49"/>
  <c r="S54" i="49"/>
  <c r="T54" i="49"/>
  <c r="U54" i="49"/>
  <c r="V54" i="49"/>
  <c r="W54" i="49"/>
  <c r="X54" i="49"/>
  <c r="Y54" i="49"/>
  <c r="Z54" i="49"/>
  <c r="AA54" i="49"/>
  <c r="AB54" i="49"/>
  <c r="AC54" i="49"/>
  <c r="AD54" i="49"/>
  <c r="AE54" i="49"/>
  <c r="AF54" i="49"/>
  <c r="AG54" i="49"/>
  <c r="AH54" i="49"/>
  <c r="AI54" i="49"/>
  <c r="AJ54" i="49"/>
  <c r="AK54" i="49"/>
  <c r="AL54" i="49"/>
  <c r="AM54" i="49"/>
  <c r="AN54" i="49"/>
  <c r="AO54" i="49"/>
  <c r="AP54" i="49"/>
  <c r="AQ54" i="49"/>
  <c r="AR54" i="49"/>
  <c r="AS54" i="49"/>
  <c r="AT54" i="49"/>
  <c r="AU54" i="49"/>
  <c r="AV54" i="49"/>
  <c r="AW54" i="49"/>
  <c r="AX54" i="49"/>
  <c r="AY54" i="49"/>
  <c r="AZ54" i="49"/>
  <c r="BA54" i="49"/>
  <c r="BB54" i="49"/>
  <c r="BC54" i="49"/>
  <c r="BD54" i="49"/>
  <c r="BE54" i="49"/>
  <c r="J47" i="49"/>
  <c r="K47" i="49"/>
  <c r="L47" i="49"/>
  <c r="M47" i="49"/>
  <c r="N47" i="49"/>
  <c r="O47" i="49"/>
  <c r="P47" i="49"/>
  <c r="Q47" i="49"/>
  <c r="R47" i="49"/>
  <c r="S47" i="49"/>
  <c r="T47" i="49"/>
  <c r="U47" i="49"/>
  <c r="V47" i="49"/>
  <c r="W47" i="49"/>
  <c r="X47" i="49"/>
  <c r="Y47" i="49"/>
  <c r="Z47" i="49"/>
  <c r="AA47" i="49"/>
  <c r="AB47" i="49"/>
  <c r="AC47" i="49"/>
  <c r="AD47" i="49"/>
  <c r="AE47" i="49"/>
  <c r="AF47" i="49"/>
  <c r="AG47" i="49"/>
  <c r="AH47" i="49"/>
  <c r="AI47" i="49"/>
  <c r="AJ47" i="49"/>
  <c r="AK47" i="49"/>
  <c r="AL47" i="49"/>
  <c r="AM47" i="49"/>
  <c r="AN47" i="49"/>
  <c r="AO47" i="49"/>
  <c r="AP47" i="49"/>
  <c r="AQ47" i="49"/>
  <c r="AR47" i="49"/>
  <c r="AS47" i="49"/>
  <c r="AT47" i="49"/>
  <c r="AU47" i="49"/>
  <c r="AV47" i="49"/>
  <c r="AW47" i="49"/>
  <c r="AX47" i="49"/>
  <c r="AY47" i="49"/>
  <c r="AZ47" i="49"/>
  <c r="BA47" i="49"/>
  <c r="BB47" i="49"/>
  <c r="BC47" i="49"/>
  <c r="BD47" i="49"/>
  <c r="BE47" i="49"/>
  <c r="J42" i="49"/>
  <c r="K42" i="49"/>
  <c r="L42" i="49"/>
  <c r="M42" i="49"/>
  <c r="N42" i="49"/>
  <c r="O42" i="49"/>
  <c r="P42" i="49"/>
  <c r="Q42" i="49"/>
  <c r="R42" i="49"/>
  <c r="S42" i="49"/>
  <c r="T42" i="49"/>
  <c r="U42" i="49"/>
  <c r="V42" i="49"/>
  <c r="W42" i="49"/>
  <c r="X42" i="49"/>
  <c r="Y42" i="49"/>
  <c r="Z42" i="49"/>
  <c r="AA42" i="49"/>
  <c r="AB42" i="49"/>
  <c r="AC42" i="49"/>
  <c r="AD42" i="49"/>
  <c r="AE42" i="49"/>
  <c r="AF42" i="49"/>
  <c r="AG42" i="49"/>
  <c r="AH42" i="49"/>
  <c r="AI42" i="49"/>
  <c r="AJ42" i="49"/>
  <c r="AK42" i="49"/>
  <c r="AL42" i="49"/>
  <c r="AM42" i="49"/>
  <c r="AN42" i="49"/>
  <c r="AO42" i="49"/>
  <c r="AP42" i="49"/>
  <c r="AQ42" i="49"/>
  <c r="AR42" i="49"/>
  <c r="AS42" i="49"/>
  <c r="AT42" i="49"/>
  <c r="AU42" i="49"/>
  <c r="AV42" i="49"/>
  <c r="AW42" i="49"/>
  <c r="AX42" i="49"/>
  <c r="AY42" i="49"/>
  <c r="AZ42" i="49"/>
  <c r="BA42" i="49"/>
  <c r="BB42" i="49"/>
  <c r="BC42" i="49"/>
  <c r="BD42" i="49"/>
  <c r="BE42" i="49"/>
  <c r="J36" i="49"/>
  <c r="K36" i="49"/>
  <c r="L36" i="49"/>
  <c r="M36" i="49"/>
  <c r="N36" i="49"/>
  <c r="O36" i="49"/>
  <c r="P36" i="49"/>
  <c r="Q36" i="49"/>
  <c r="R36" i="49"/>
  <c r="S36" i="49"/>
  <c r="T36" i="49"/>
  <c r="U36" i="49"/>
  <c r="V36" i="49"/>
  <c r="W36" i="49"/>
  <c r="X36" i="49"/>
  <c r="Y36" i="49"/>
  <c r="Z36" i="49"/>
  <c r="AA36" i="49"/>
  <c r="AB36" i="49"/>
  <c r="AC36" i="49"/>
  <c r="AD36" i="49"/>
  <c r="AE36" i="49"/>
  <c r="AF36" i="49"/>
  <c r="AG36" i="49"/>
  <c r="AH36" i="49"/>
  <c r="AI36" i="49"/>
  <c r="AJ36" i="49"/>
  <c r="AK36" i="49"/>
  <c r="AL36" i="49"/>
  <c r="AM36" i="49"/>
  <c r="AN36" i="49"/>
  <c r="AO36" i="49"/>
  <c r="AP36" i="49"/>
  <c r="AQ36" i="49"/>
  <c r="AR36" i="49"/>
  <c r="AS36" i="49"/>
  <c r="AT36" i="49"/>
  <c r="AU36" i="49"/>
  <c r="AV36" i="49"/>
  <c r="AW36" i="49"/>
  <c r="AX36" i="49"/>
  <c r="AY36" i="49"/>
  <c r="AZ36" i="49"/>
  <c r="BA36" i="49"/>
  <c r="BB36" i="49"/>
  <c r="BC36" i="49"/>
  <c r="BD36" i="49"/>
  <c r="BE36" i="49"/>
  <c r="J25" i="49"/>
  <c r="K25" i="49"/>
  <c r="L25" i="49"/>
  <c r="M25" i="49"/>
  <c r="N25" i="49"/>
  <c r="O25" i="49"/>
  <c r="P25" i="49"/>
  <c r="Q25" i="49"/>
  <c r="R25" i="49"/>
  <c r="S25" i="49"/>
  <c r="T25" i="49"/>
  <c r="U25" i="49"/>
  <c r="V25" i="49"/>
  <c r="W25" i="49"/>
  <c r="X25" i="49"/>
  <c r="Y25" i="49"/>
  <c r="Z25" i="49"/>
  <c r="AA25" i="49"/>
  <c r="AB25" i="49"/>
  <c r="AC25" i="49"/>
  <c r="AD25" i="49"/>
  <c r="AE25" i="49"/>
  <c r="AF25" i="49"/>
  <c r="AG25" i="49"/>
  <c r="AH25" i="49"/>
  <c r="AI25" i="49"/>
  <c r="AJ25" i="49"/>
  <c r="AK25" i="49"/>
  <c r="AL25" i="49"/>
  <c r="AM25" i="49"/>
  <c r="AN25" i="49"/>
  <c r="AO25" i="49"/>
  <c r="AP25" i="49"/>
  <c r="AQ25" i="49"/>
  <c r="AR25" i="49"/>
  <c r="AS25" i="49"/>
  <c r="AT25" i="49"/>
  <c r="AU25" i="49"/>
  <c r="AV25" i="49"/>
  <c r="AW25" i="49"/>
  <c r="AX25" i="49"/>
  <c r="AY25" i="49"/>
  <c r="AZ25" i="49"/>
  <c r="BA25" i="49"/>
  <c r="BB25" i="49"/>
  <c r="BC25" i="49"/>
  <c r="BD25" i="49"/>
  <c r="BE25" i="49"/>
  <c r="J19" i="49"/>
  <c r="K19" i="49"/>
  <c r="L19" i="49"/>
  <c r="M19" i="49"/>
  <c r="N19" i="49"/>
  <c r="O19" i="49"/>
  <c r="P19" i="49"/>
  <c r="Q19" i="49"/>
  <c r="R19" i="49"/>
  <c r="S19" i="49"/>
  <c r="T19" i="49"/>
  <c r="U19" i="49"/>
  <c r="V19" i="49"/>
  <c r="W19" i="49"/>
  <c r="X19" i="49"/>
  <c r="Y19" i="49"/>
  <c r="Z19" i="49"/>
  <c r="AA19" i="49"/>
  <c r="AB19" i="49"/>
  <c r="AC19" i="49"/>
  <c r="AD19" i="49"/>
  <c r="AE19" i="49"/>
  <c r="AF19" i="49"/>
  <c r="AG19" i="49"/>
  <c r="AH19" i="49"/>
  <c r="AI19" i="49"/>
  <c r="AJ19" i="49"/>
  <c r="AK19" i="49"/>
  <c r="AL19" i="49"/>
  <c r="AM19" i="49"/>
  <c r="AN19" i="49"/>
  <c r="AO19" i="49"/>
  <c r="AP19" i="49"/>
  <c r="AQ19" i="49"/>
  <c r="AR19" i="49"/>
  <c r="AS19" i="49"/>
  <c r="AT19" i="49"/>
  <c r="AU19" i="49"/>
  <c r="AV19" i="49"/>
  <c r="AW19" i="49"/>
  <c r="AX19" i="49"/>
  <c r="AY19" i="49"/>
  <c r="AZ19" i="49"/>
  <c r="BA19" i="49"/>
  <c r="BB19" i="49"/>
  <c r="BC19" i="49"/>
  <c r="BD19" i="49"/>
  <c r="BE19" i="49"/>
  <c r="J13" i="49"/>
  <c r="K13" i="49"/>
  <c r="L13" i="49"/>
  <c r="M13" i="49"/>
  <c r="N13" i="49"/>
  <c r="O13" i="49"/>
  <c r="P13" i="49"/>
  <c r="Q13" i="49"/>
  <c r="R13" i="49"/>
  <c r="S13" i="49"/>
  <c r="T13" i="49"/>
  <c r="U13" i="49"/>
  <c r="V13" i="49"/>
  <c r="W13" i="49"/>
  <c r="X13" i="49"/>
  <c r="Y13" i="49"/>
  <c r="Z13" i="49"/>
  <c r="AA13" i="49"/>
  <c r="AB13" i="49"/>
  <c r="AC13" i="49"/>
  <c r="AD13" i="49"/>
  <c r="AE13" i="49"/>
  <c r="AF13" i="49"/>
  <c r="AG13" i="49"/>
  <c r="AH13" i="49"/>
  <c r="AI13" i="49"/>
  <c r="AJ13" i="49"/>
  <c r="AK13" i="49"/>
  <c r="AL13" i="49"/>
  <c r="AM13" i="49"/>
  <c r="AN13" i="49"/>
  <c r="AO13" i="49"/>
  <c r="AP13" i="49"/>
  <c r="AQ13" i="49"/>
  <c r="AR13" i="49"/>
  <c r="AS13" i="49"/>
  <c r="AT13" i="49"/>
  <c r="AU13" i="49"/>
  <c r="AV13" i="49"/>
  <c r="AW13" i="49"/>
  <c r="AX13" i="49"/>
  <c r="AY13" i="49"/>
  <c r="AZ13" i="49"/>
  <c r="BA13" i="49"/>
  <c r="BB13" i="49"/>
  <c r="BC13" i="49"/>
  <c r="BD13" i="49"/>
  <c r="BE13" i="49"/>
  <c r="BE53" i="49"/>
  <c r="BD53" i="49"/>
  <c r="BC53" i="49"/>
  <c r="BB53" i="49"/>
  <c r="BA53" i="49"/>
  <c r="AZ53" i="49"/>
  <c r="AY53" i="49"/>
  <c r="AX53" i="49"/>
  <c r="AW53" i="49"/>
  <c r="AV53" i="49"/>
  <c r="AU53" i="49"/>
  <c r="AT53" i="49"/>
  <c r="AS53" i="49"/>
  <c r="AR53" i="49"/>
  <c r="AQ53" i="49"/>
  <c r="AP53" i="49"/>
  <c r="AO53" i="49"/>
  <c r="AN53" i="49"/>
  <c r="AM53" i="49"/>
  <c r="AL53" i="49"/>
  <c r="AK53" i="49"/>
  <c r="AJ53" i="49"/>
  <c r="AI53" i="49"/>
  <c r="AH53" i="49"/>
  <c r="AG53" i="49"/>
  <c r="AF53" i="49"/>
  <c r="AE53" i="49"/>
  <c r="AD53" i="49"/>
  <c r="AC53" i="49"/>
  <c r="AB53" i="49"/>
  <c r="AA53" i="49"/>
  <c r="Z53" i="49"/>
  <c r="Y53" i="49"/>
  <c r="X53" i="49"/>
  <c r="W53" i="49"/>
  <c r="V53" i="49"/>
  <c r="U53" i="49"/>
  <c r="T53" i="49"/>
  <c r="S53" i="49"/>
  <c r="R53" i="49"/>
  <c r="Q53" i="49"/>
  <c r="P53" i="49"/>
  <c r="O53" i="49"/>
  <c r="N53" i="49"/>
  <c r="M53" i="49"/>
  <c r="L53" i="49"/>
  <c r="K53" i="49"/>
  <c r="J53" i="49"/>
  <c r="I53" i="49"/>
  <c r="H53" i="49"/>
  <c r="G53" i="49"/>
  <c r="F53" i="49"/>
  <c r="E53" i="49"/>
  <c r="BE46" i="49"/>
  <c r="BD46" i="49"/>
  <c r="BC46" i="49"/>
  <c r="BB46" i="49"/>
  <c r="BA46" i="49"/>
  <c r="AZ46" i="49"/>
  <c r="AY46" i="49"/>
  <c r="AX46" i="49"/>
  <c r="AW46" i="49"/>
  <c r="AV46" i="49"/>
  <c r="AU46" i="49"/>
  <c r="AT46" i="49"/>
  <c r="AS46" i="49"/>
  <c r="AR46" i="49"/>
  <c r="AQ46" i="49"/>
  <c r="AP46" i="49"/>
  <c r="AO46" i="49"/>
  <c r="AN46" i="49"/>
  <c r="AM46" i="49"/>
  <c r="AL46" i="49"/>
  <c r="AK46" i="49"/>
  <c r="AJ46" i="49"/>
  <c r="AI46" i="49"/>
  <c r="AH46" i="49"/>
  <c r="AG46" i="49"/>
  <c r="AF46" i="49"/>
  <c r="AE46" i="49"/>
  <c r="AD46" i="49"/>
  <c r="AC46" i="49"/>
  <c r="AB46" i="49"/>
  <c r="AA46" i="49"/>
  <c r="Z46" i="49"/>
  <c r="Y46" i="49"/>
  <c r="X46" i="49"/>
  <c r="W46" i="49"/>
  <c r="V46" i="49"/>
  <c r="U46" i="49"/>
  <c r="T46" i="49"/>
  <c r="S46" i="49"/>
  <c r="R46" i="49"/>
  <c r="Q46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E41" i="49"/>
  <c r="F41" i="49"/>
  <c r="G41" i="49"/>
  <c r="H41" i="49"/>
  <c r="I41" i="49"/>
  <c r="J41" i="49"/>
  <c r="K41" i="49"/>
  <c r="L41" i="49"/>
  <c r="M41" i="49"/>
  <c r="N41" i="49"/>
  <c r="O41" i="49"/>
  <c r="P41" i="49"/>
  <c r="Q41" i="49"/>
  <c r="R41" i="49"/>
  <c r="S41" i="49"/>
  <c r="T41" i="49"/>
  <c r="U41" i="49"/>
  <c r="V41" i="49"/>
  <c r="W41" i="49"/>
  <c r="X41" i="49"/>
  <c r="Y41" i="49"/>
  <c r="Z41" i="49"/>
  <c r="AA41" i="49"/>
  <c r="AB41" i="49"/>
  <c r="AC41" i="49"/>
  <c r="AD41" i="49"/>
  <c r="AE41" i="49"/>
  <c r="AF41" i="49"/>
  <c r="AG41" i="49"/>
  <c r="AH41" i="49"/>
  <c r="AI41" i="49"/>
  <c r="AJ41" i="49"/>
  <c r="AK41" i="49"/>
  <c r="AL41" i="49"/>
  <c r="AM41" i="49"/>
  <c r="AN41" i="49"/>
  <c r="AO41" i="49"/>
  <c r="AP41" i="49"/>
  <c r="AQ41" i="49"/>
  <c r="AR41" i="49"/>
  <c r="AS41" i="49"/>
  <c r="AT41" i="49"/>
  <c r="AU41" i="49"/>
  <c r="AV41" i="49"/>
  <c r="AW41" i="49"/>
  <c r="AX41" i="49"/>
  <c r="AY41" i="49"/>
  <c r="AZ41" i="49"/>
  <c r="BA41" i="49"/>
  <c r="BB41" i="49"/>
  <c r="BC41" i="49"/>
  <c r="BD41" i="49"/>
  <c r="BE41" i="49"/>
  <c r="BE35" i="49"/>
  <c r="BD35" i="49"/>
  <c r="BC35" i="49"/>
  <c r="BB35" i="49"/>
  <c r="BA35" i="49"/>
  <c r="AZ35" i="49"/>
  <c r="AY35" i="49"/>
  <c r="AX35" i="49"/>
  <c r="AW35" i="49"/>
  <c r="AV35" i="49"/>
  <c r="AU35" i="49"/>
  <c r="AT35" i="49"/>
  <c r="AS35" i="49"/>
  <c r="AR35" i="49"/>
  <c r="AQ35" i="49"/>
  <c r="AP35" i="49"/>
  <c r="AO35" i="49"/>
  <c r="AN35" i="49"/>
  <c r="AM35" i="49"/>
  <c r="AL35" i="49"/>
  <c r="AK35" i="49"/>
  <c r="AJ35" i="49"/>
  <c r="AI35" i="49"/>
  <c r="AH35" i="49"/>
  <c r="AG35" i="49"/>
  <c r="AF35" i="49"/>
  <c r="AE35" i="49"/>
  <c r="AD35" i="49"/>
  <c r="AC35" i="49"/>
  <c r="AB35" i="49"/>
  <c r="AA35" i="49"/>
  <c r="Z35" i="49"/>
  <c r="Y35" i="49"/>
  <c r="X35" i="49"/>
  <c r="W35" i="49"/>
  <c r="V35" i="49"/>
  <c r="U35" i="49"/>
  <c r="T35" i="49"/>
  <c r="S35" i="49"/>
  <c r="R35" i="49"/>
  <c r="Q35" i="49"/>
  <c r="P35" i="49"/>
  <c r="O35" i="49"/>
  <c r="N35" i="49"/>
  <c r="M35" i="49"/>
  <c r="L35" i="49"/>
  <c r="K35" i="49"/>
  <c r="J35" i="49"/>
  <c r="I35" i="49"/>
  <c r="H35" i="49"/>
  <c r="G35" i="49"/>
  <c r="F35" i="49"/>
  <c r="E35" i="49"/>
  <c r="BE24" i="49"/>
  <c r="BD24" i="49"/>
  <c r="BC24" i="49"/>
  <c r="BB24" i="49"/>
  <c r="BA24" i="49"/>
  <c r="AZ24" i="49"/>
  <c r="AY24" i="49"/>
  <c r="AX24" i="49"/>
  <c r="AW24" i="49"/>
  <c r="AV24" i="49"/>
  <c r="AU24" i="49"/>
  <c r="AT24" i="49"/>
  <c r="AS24" i="49"/>
  <c r="AR24" i="49"/>
  <c r="AQ24" i="49"/>
  <c r="AP24" i="49"/>
  <c r="AO24" i="49"/>
  <c r="AN24" i="49"/>
  <c r="AM24" i="49"/>
  <c r="AL24" i="49"/>
  <c r="AK24" i="49"/>
  <c r="AJ24" i="49"/>
  <c r="AI24" i="49"/>
  <c r="AH24" i="49"/>
  <c r="AG24" i="49"/>
  <c r="AF24" i="49"/>
  <c r="AE24" i="49"/>
  <c r="AD24" i="49"/>
  <c r="AC24" i="49"/>
  <c r="AB24" i="49"/>
  <c r="AA24" i="49"/>
  <c r="Z24" i="49"/>
  <c r="Y24" i="49"/>
  <c r="X24" i="49"/>
  <c r="W24" i="49"/>
  <c r="V24" i="49"/>
  <c r="U24" i="49"/>
  <c r="T24" i="49"/>
  <c r="S24" i="49"/>
  <c r="R24" i="49"/>
  <c r="Q24" i="49"/>
  <c r="P24" i="49"/>
  <c r="O24" i="49"/>
  <c r="N24" i="49"/>
  <c r="M24" i="49"/>
  <c r="L24" i="49"/>
  <c r="K24" i="49"/>
  <c r="J24" i="49"/>
  <c r="I24" i="49"/>
  <c r="H24" i="49"/>
  <c r="G24" i="49"/>
  <c r="F24" i="49"/>
  <c r="E24" i="49"/>
  <c r="BE18" i="49"/>
  <c r="BD18" i="49"/>
  <c r="BC18" i="49"/>
  <c r="BB18" i="49"/>
  <c r="BA18" i="49"/>
  <c r="AZ18" i="49"/>
  <c r="AY18" i="49"/>
  <c r="AX18" i="49"/>
  <c r="AW18" i="49"/>
  <c r="AV18" i="49"/>
  <c r="AU18" i="49"/>
  <c r="AT18" i="49"/>
  <c r="AS18" i="49"/>
  <c r="AR18" i="49"/>
  <c r="AQ18" i="49"/>
  <c r="AP18" i="49"/>
  <c r="AO18" i="49"/>
  <c r="AN18" i="49"/>
  <c r="AM18" i="49"/>
  <c r="AL18" i="49"/>
  <c r="AK18" i="49"/>
  <c r="AJ18" i="49"/>
  <c r="AI18" i="49"/>
  <c r="AH18" i="49"/>
  <c r="AG18" i="49"/>
  <c r="AF18" i="49"/>
  <c r="AE18" i="49"/>
  <c r="AD18" i="49"/>
  <c r="AC18" i="49"/>
  <c r="AB18" i="49"/>
  <c r="AA18" i="49"/>
  <c r="Z18" i="49"/>
  <c r="Y18" i="49"/>
  <c r="X18" i="49"/>
  <c r="W18" i="49"/>
  <c r="V18" i="49"/>
  <c r="U18" i="49"/>
  <c r="T18" i="49"/>
  <c r="S18" i="49"/>
  <c r="R18" i="49"/>
  <c r="Q18" i="49"/>
  <c r="P18" i="49"/>
  <c r="O18" i="49"/>
  <c r="N18" i="49"/>
  <c r="M18" i="49"/>
  <c r="L18" i="49"/>
  <c r="K18" i="49"/>
  <c r="J18" i="49"/>
  <c r="I18" i="49"/>
  <c r="H18" i="49"/>
  <c r="G18" i="49"/>
  <c r="F18" i="49"/>
  <c r="E18" i="49"/>
  <c r="E12" i="49"/>
  <c r="F12" i="49"/>
  <c r="G12" i="49"/>
  <c r="H12" i="49"/>
  <c r="I12" i="49"/>
  <c r="J12" i="49"/>
  <c r="K12" i="49"/>
  <c r="L12" i="49"/>
  <c r="M12" i="49"/>
  <c r="N12" i="49"/>
  <c r="O12" i="49"/>
  <c r="P12" i="49"/>
  <c r="Q12" i="49"/>
  <c r="R12" i="49"/>
  <c r="S12" i="49"/>
  <c r="T12" i="49"/>
  <c r="U12" i="49"/>
  <c r="V12" i="49"/>
  <c r="W12" i="49"/>
  <c r="X12" i="49"/>
  <c r="Y12" i="49"/>
  <c r="Z12" i="49"/>
  <c r="AA12" i="49"/>
  <c r="AB12" i="49"/>
  <c r="AC12" i="49"/>
  <c r="AD12" i="49"/>
  <c r="AE12" i="49"/>
  <c r="AF12" i="49"/>
  <c r="AG12" i="49"/>
  <c r="AH12" i="49"/>
  <c r="AI12" i="49"/>
  <c r="AJ12" i="49"/>
  <c r="AK12" i="49"/>
  <c r="AL12" i="49"/>
  <c r="AM12" i="49"/>
  <c r="AN12" i="49"/>
  <c r="AO12" i="49"/>
  <c r="AP12" i="49"/>
  <c r="AQ12" i="49"/>
  <c r="AR12" i="49"/>
  <c r="AS12" i="49"/>
  <c r="AT12" i="49"/>
  <c r="AU12" i="49"/>
  <c r="AV12" i="49"/>
  <c r="AW12" i="49"/>
  <c r="AX12" i="49"/>
  <c r="AY12" i="49"/>
  <c r="AZ12" i="49"/>
  <c r="BA12" i="49"/>
  <c r="BB12" i="49"/>
  <c r="BC12" i="49"/>
  <c r="BD12" i="49"/>
  <c r="BE12" i="49"/>
  <c r="E11" i="49"/>
  <c r="F11" i="49"/>
  <c r="G11" i="49"/>
  <c r="H11" i="49"/>
  <c r="I11" i="49"/>
  <c r="J11" i="49"/>
  <c r="K11" i="49"/>
  <c r="L11" i="49"/>
  <c r="M11" i="49"/>
  <c r="N11" i="49"/>
  <c r="O11" i="49"/>
  <c r="P11" i="49"/>
  <c r="Q11" i="49"/>
  <c r="R11" i="49"/>
  <c r="S11" i="49"/>
  <c r="T11" i="49"/>
  <c r="U11" i="49"/>
  <c r="V11" i="49"/>
  <c r="W11" i="49"/>
  <c r="X11" i="49"/>
  <c r="Y11" i="49"/>
  <c r="Z11" i="49"/>
  <c r="AA11" i="49"/>
  <c r="AB11" i="49"/>
  <c r="AC11" i="49"/>
  <c r="AD11" i="49"/>
  <c r="AE11" i="49"/>
  <c r="AF11" i="49"/>
  <c r="AG11" i="49"/>
  <c r="AH11" i="49"/>
  <c r="AI11" i="49"/>
  <c r="AJ11" i="49"/>
  <c r="AK11" i="49"/>
  <c r="AL11" i="49"/>
  <c r="AM11" i="49"/>
  <c r="AN11" i="49"/>
  <c r="AO11" i="49"/>
  <c r="AP11" i="49"/>
  <c r="AQ11" i="49"/>
  <c r="AR11" i="49"/>
  <c r="AS11" i="49"/>
  <c r="AT11" i="49"/>
  <c r="AU11" i="49"/>
  <c r="AV11" i="49"/>
  <c r="AW11" i="49"/>
  <c r="AX11" i="49"/>
  <c r="AY11" i="49"/>
  <c r="AZ11" i="49"/>
  <c r="BA11" i="49"/>
  <c r="BB11" i="49"/>
  <c r="BC11" i="49"/>
  <c r="BD11" i="49"/>
  <c r="BE11" i="49"/>
  <c r="E4" i="49"/>
  <c r="I4" i="49"/>
  <c r="J4" i="49"/>
  <c r="K4" i="49"/>
  <c r="L4" i="49"/>
  <c r="M4" i="49"/>
  <c r="N4" i="49"/>
  <c r="O4" i="49"/>
  <c r="P4" i="49"/>
  <c r="Q4" i="49"/>
  <c r="R4" i="49"/>
  <c r="S4" i="49"/>
  <c r="T4" i="49"/>
  <c r="U4" i="49"/>
  <c r="V4" i="49"/>
  <c r="W4" i="49"/>
  <c r="X4" i="49"/>
  <c r="Y4" i="49"/>
  <c r="Z4" i="49"/>
  <c r="AA4" i="49"/>
  <c r="AB4" i="49"/>
  <c r="AC4" i="49"/>
  <c r="AD4" i="49"/>
  <c r="AE4" i="49"/>
  <c r="AF4" i="49"/>
  <c r="AG4" i="49"/>
  <c r="AH4" i="49"/>
  <c r="AI4" i="49"/>
  <c r="AJ4" i="49"/>
  <c r="AK4" i="49"/>
  <c r="AL4" i="49"/>
  <c r="AM4" i="49"/>
  <c r="AN4" i="49"/>
  <c r="AO4" i="49"/>
  <c r="AP4" i="49"/>
  <c r="AQ4" i="49"/>
  <c r="AR4" i="49"/>
  <c r="AS4" i="49"/>
  <c r="AT4" i="49"/>
  <c r="AU4" i="49"/>
  <c r="AV4" i="49"/>
  <c r="AW4" i="49"/>
  <c r="AX4" i="49"/>
  <c r="AY4" i="49"/>
  <c r="AZ4" i="49"/>
  <c r="BA4" i="49"/>
  <c r="BB4" i="49"/>
  <c r="BC4" i="49"/>
  <c r="BD4" i="49"/>
  <c r="BE4" i="49"/>
  <c r="E3" i="49"/>
  <c r="F3" i="49"/>
  <c r="G3" i="49"/>
  <c r="H3" i="49"/>
  <c r="I3" i="49"/>
  <c r="J3" i="49"/>
  <c r="K3" i="49"/>
  <c r="L3" i="49"/>
  <c r="M3" i="49"/>
  <c r="N3" i="49"/>
  <c r="O3" i="49"/>
  <c r="P3" i="49"/>
  <c r="Q3" i="49"/>
  <c r="R3" i="49"/>
  <c r="S3" i="49"/>
  <c r="T3" i="49"/>
  <c r="U3" i="49"/>
  <c r="V3" i="49"/>
  <c r="W3" i="49"/>
  <c r="X3" i="49"/>
  <c r="Y3" i="49"/>
  <c r="Z3" i="49"/>
  <c r="AA3" i="49"/>
  <c r="AB3" i="49"/>
  <c r="AC3" i="49"/>
  <c r="AD3" i="49"/>
  <c r="AE3" i="49"/>
  <c r="AF3" i="49"/>
  <c r="AG3" i="49"/>
  <c r="AH3" i="49"/>
  <c r="AI3" i="49"/>
  <c r="AJ3" i="49"/>
  <c r="AK3" i="49"/>
  <c r="AL3" i="49"/>
  <c r="AM3" i="49"/>
  <c r="AN3" i="49"/>
  <c r="AO3" i="49"/>
  <c r="AP3" i="49"/>
  <c r="AQ3" i="49"/>
  <c r="AR3" i="49"/>
  <c r="AS3" i="49"/>
  <c r="AT3" i="49"/>
  <c r="AU3" i="49"/>
  <c r="AV3" i="49"/>
  <c r="AW3" i="49"/>
  <c r="AX3" i="49"/>
  <c r="AY3" i="49"/>
  <c r="AZ3" i="49"/>
  <c r="BA3" i="49"/>
  <c r="BB3" i="49"/>
  <c r="BC3" i="49"/>
  <c r="BD3" i="49"/>
  <c r="BE3" i="49"/>
  <c r="E2" i="49"/>
  <c r="F2" i="49"/>
  <c r="G2" i="49"/>
  <c r="H2" i="49"/>
  <c r="I2" i="49"/>
  <c r="J2" i="49"/>
  <c r="K2" i="49"/>
  <c r="L2" i="49"/>
  <c r="M2" i="49"/>
  <c r="N2" i="49"/>
  <c r="O2" i="49"/>
  <c r="P2" i="49"/>
  <c r="Q2" i="49"/>
  <c r="R2" i="49"/>
  <c r="S2" i="49"/>
  <c r="T2" i="49"/>
  <c r="U2" i="49"/>
  <c r="V2" i="49"/>
  <c r="W2" i="49"/>
  <c r="X2" i="49"/>
  <c r="Y2" i="49"/>
  <c r="Z2" i="49"/>
  <c r="AA2" i="49"/>
  <c r="AB2" i="49"/>
  <c r="AC2" i="49"/>
  <c r="AD2" i="49"/>
  <c r="AE2" i="49"/>
  <c r="AF2" i="49"/>
  <c r="AG2" i="49"/>
  <c r="AH2" i="49"/>
  <c r="AI2" i="49"/>
  <c r="AJ2" i="49"/>
  <c r="AK2" i="49"/>
  <c r="AL2" i="49"/>
  <c r="AM2" i="49"/>
  <c r="AN2" i="49"/>
  <c r="AO2" i="49"/>
  <c r="AP2" i="49"/>
  <c r="AQ2" i="49"/>
  <c r="AR2" i="49"/>
  <c r="AS2" i="49"/>
  <c r="AT2" i="49"/>
  <c r="AU2" i="49"/>
  <c r="AV2" i="49"/>
  <c r="AW2" i="49"/>
  <c r="AX2" i="49"/>
  <c r="AY2" i="49"/>
  <c r="AZ2" i="49"/>
  <c r="BA2" i="49"/>
  <c r="BB2" i="49"/>
  <c r="BC2" i="49"/>
  <c r="BD2" i="49"/>
  <c r="BE2" i="49"/>
  <c r="E4" i="44"/>
  <c r="J4" i="44"/>
  <c r="K4" i="44"/>
  <c r="L4" i="44"/>
  <c r="M4" i="44"/>
  <c r="N4" i="44"/>
  <c r="O4" i="44"/>
  <c r="P4" i="44"/>
  <c r="Q4" i="44"/>
  <c r="R4" i="44"/>
  <c r="S4" i="44"/>
  <c r="T4" i="44"/>
  <c r="U4" i="44"/>
  <c r="V4" i="44"/>
  <c r="W4" i="44"/>
  <c r="X4" i="44"/>
  <c r="Y4" i="44"/>
  <c r="Z4" i="44"/>
  <c r="AA4" i="44"/>
  <c r="AB4" i="44"/>
  <c r="AC4" i="44"/>
  <c r="AD4" i="44"/>
  <c r="AE4" i="44"/>
  <c r="AF4" i="44"/>
  <c r="AG4" i="44"/>
  <c r="AH4" i="44"/>
  <c r="AI4" i="44"/>
  <c r="AJ4" i="44"/>
  <c r="AK4" i="44"/>
  <c r="AL4" i="44"/>
  <c r="AM4" i="44"/>
  <c r="AN4" i="44"/>
  <c r="AO4" i="44"/>
  <c r="AP4" i="44"/>
  <c r="AQ4" i="44"/>
  <c r="AR4" i="44"/>
  <c r="AS4" i="44"/>
  <c r="AT4" i="44"/>
  <c r="AU4" i="44"/>
  <c r="AV4" i="44"/>
  <c r="AW4" i="44"/>
  <c r="AX4" i="44"/>
  <c r="AY4" i="44"/>
  <c r="AZ4" i="44"/>
  <c r="BA4" i="44"/>
  <c r="BB4" i="44"/>
  <c r="BC4" i="44"/>
  <c r="BD4" i="44"/>
  <c r="BE4" i="44"/>
  <c r="E3" i="44"/>
  <c r="F3" i="44"/>
  <c r="G3" i="44"/>
  <c r="H3" i="44"/>
  <c r="I3" i="44"/>
  <c r="J3" i="44"/>
  <c r="K3" i="44"/>
  <c r="L3" i="44"/>
  <c r="M3" i="44"/>
  <c r="N3" i="44"/>
  <c r="O3" i="44"/>
  <c r="P3" i="44"/>
  <c r="Q3" i="44"/>
  <c r="R3" i="44"/>
  <c r="S3" i="44"/>
  <c r="T3" i="44"/>
  <c r="U3" i="44"/>
  <c r="V3" i="44"/>
  <c r="W3" i="44"/>
  <c r="X3" i="44"/>
  <c r="Y3" i="44"/>
  <c r="Z3" i="44"/>
  <c r="AA3" i="44"/>
  <c r="AB3" i="44"/>
  <c r="AC3" i="44"/>
  <c r="AD3" i="44"/>
  <c r="AE3" i="44"/>
  <c r="AF3" i="44"/>
  <c r="AG3" i="44"/>
  <c r="AH3" i="44"/>
  <c r="AI3" i="44"/>
  <c r="AJ3" i="44"/>
  <c r="AK3" i="44"/>
  <c r="AL3" i="44"/>
  <c r="AM3" i="44"/>
  <c r="AN3" i="44"/>
  <c r="AO3" i="44"/>
  <c r="AP3" i="44"/>
  <c r="AQ3" i="44"/>
  <c r="AR3" i="44"/>
  <c r="AS3" i="44"/>
  <c r="AT3" i="44"/>
  <c r="AU3" i="44"/>
  <c r="AV3" i="44"/>
  <c r="AW3" i="44"/>
  <c r="AX3" i="44"/>
  <c r="AY3" i="44"/>
  <c r="AZ3" i="44"/>
  <c r="BA3" i="44"/>
  <c r="BB3" i="44"/>
  <c r="BC3" i="44"/>
  <c r="BD3" i="44"/>
  <c r="BE3" i="44"/>
  <c r="E2" i="44"/>
  <c r="F2" i="44"/>
  <c r="G2" i="44"/>
  <c r="H2" i="44"/>
  <c r="I2" i="44"/>
  <c r="J2" i="44"/>
  <c r="K2" i="44"/>
  <c r="L2" i="44"/>
  <c r="M2" i="44"/>
  <c r="N2" i="44"/>
  <c r="O2" i="44"/>
  <c r="P2" i="44"/>
  <c r="Q2" i="44"/>
  <c r="R2" i="44"/>
  <c r="S2" i="44"/>
  <c r="T2" i="44"/>
  <c r="U2" i="44"/>
  <c r="V2" i="44"/>
  <c r="W2" i="44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S2" i="44"/>
  <c r="AT2" i="44"/>
  <c r="AU2" i="44"/>
  <c r="AV2" i="44"/>
  <c r="AW2" i="44"/>
  <c r="AX2" i="44"/>
  <c r="AY2" i="44"/>
  <c r="AZ2" i="44"/>
  <c r="BA2" i="44"/>
  <c r="BB2" i="44"/>
  <c r="BC2" i="44"/>
  <c r="BD2" i="44"/>
  <c r="BE2" i="44"/>
  <c r="F49" i="49"/>
  <c r="F50" i="49"/>
  <c r="F51" i="49"/>
  <c r="F52" i="49"/>
  <c r="H54" i="49"/>
  <c r="G52" i="49"/>
  <c r="E52" i="49"/>
  <c r="G51" i="49"/>
  <c r="E51" i="49"/>
  <c r="G50" i="49"/>
  <c r="E50" i="49"/>
  <c r="G49" i="49"/>
  <c r="E49" i="49"/>
  <c r="F44" i="49"/>
  <c r="F45" i="49"/>
  <c r="H47" i="49"/>
  <c r="G45" i="49"/>
  <c r="E45" i="49"/>
  <c r="G44" i="49"/>
  <c r="E44" i="49"/>
  <c r="F40" i="49"/>
  <c r="H42" i="49"/>
  <c r="G40" i="49"/>
  <c r="E40" i="49"/>
  <c r="F33" i="49"/>
  <c r="F29" i="49"/>
  <c r="F30" i="49"/>
  <c r="F31" i="49"/>
  <c r="F34" i="49"/>
  <c r="H36" i="49"/>
  <c r="G34" i="49"/>
  <c r="E34" i="49"/>
  <c r="G33" i="49"/>
  <c r="E33" i="49"/>
  <c r="G30" i="49"/>
  <c r="E30" i="49"/>
  <c r="G29" i="49"/>
  <c r="E29" i="49"/>
  <c r="F23" i="49"/>
  <c r="H25" i="49"/>
  <c r="G23" i="49"/>
  <c r="E23" i="49"/>
  <c r="F17" i="49"/>
  <c r="H19" i="49"/>
  <c r="G17" i="49"/>
  <c r="E17" i="49"/>
  <c r="F10" i="49"/>
  <c r="H13" i="49"/>
  <c r="G10" i="49"/>
  <c r="E10" i="49"/>
  <c r="A1" i="49"/>
  <c r="J9" i="44"/>
  <c r="J12" i="44"/>
  <c r="J13" i="44"/>
  <c r="J18" i="44"/>
  <c r="F16" i="44"/>
  <c r="J19" i="44"/>
  <c r="J23" i="44"/>
  <c r="F22" i="44"/>
  <c r="J24" i="44"/>
  <c r="J39" i="44"/>
  <c r="J40" i="44"/>
  <c r="J83" i="44"/>
  <c r="F81" i="44"/>
  <c r="F82" i="44"/>
  <c r="K9" i="44"/>
  <c r="K12" i="44"/>
  <c r="K13" i="44"/>
  <c r="K18" i="44"/>
  <c r="F17" i="44"/>
  <c r="K19" i="44"/>
  <c r="K23" i="44"/>
  <c r="K24" i="44"/>
  <c r="K39" i="44"/>
  <c r="K40" i="44"/>
  <c r="K83" i="44"/>
  <c r="L9" i="44"/>
  <c r="L12" i="44"/>
  <c r="L13" i="44"/>
  <c r="L18" i="44"/>
  <c r="L19" i="44"/>
  <c r="L23" i="44"/>
  <c r="L24" i="44"/>
  <c r="L39" i="44"/>
  <c r="L40" i="44"/>
  <c r="L83" i="44"/>
  <c r="M9" i="44"/>
  <c r="M12" i="44"/>
  <c r="M13" i="44"/>
  <c r="M18" i="44"/>
  <c r="M19" i="44"/>
  <c r="M23" i="44"/>
  <c r="M24" i="44"/>
  <c r="M39" i="44"/>
  <c r="M40" i="44"/>
  <c r="M83" i="44"/>
  <c r="N9" i="44"/>
  <c r="N12" i="44"/>
  <c r="N13" i="44"/>
  <c r="N18" i="44"/>
  <c r="N19" i="44"/>
  <c r="N23" i="44"/>
  <c r="N24" i="44"/>
  <c r="N39" i="44"/>
  <c r="N40" i="44"/>
  <c r="N83" i="44"/>
  <c r="O9" i="44"/>
  <c r="O12" i="44"/>
  <c r="O13" i="44"/>
  <c r="O18" i="44"/>
  <c r="O19" i="44"/>
  <c r="O23" i="44"/>
  <c r="O24" i="44"/>
  <c r="O39" i="44"/>
  <c r="O40" i="44"/>
  <c r="O83" i="44"/>
  <c r="P9" i="44"/>
  <c r="P12" i="44"/>
  <c r="P13" i="44"/>
  <c r="P18" i="44"/>
  <c r="P19" i="44"/>
  <c r="P23" i="44"/>
  <c r="P24" i="44"/>
  <c r="P39" i="44"/>
  <c r="P40" i="44"/>
  <c r="P83" i="44"/>
  <c r="Q9" i="44"/>
  <c r="Q12" i="44"/>
  <c r="Q13" i="44"/>
  <c r="Q18" i="44"/>
  <c r="Q19" i="44"/>
  <c r="Q23" i="44"/>
  <c r="Q24" i="44"/>
  <c r="Q39" i="44"/>
  <c r="Q40" i="44"/>
  <c r="Q83" i="44"/>
  <c r="R9" i="44"/>
  <c r="R12" i="44"/>
  <c r="R13" i="44"/>
  <c r="R18" i="44"/>
  <c r="R19" i="44"/>
  <c r="R23" i="44"/>
  <c r="R24" i="44"/>
  <c r="R39" i="44"/>
  <c r="R40" i="44"/>
  <c r="R83" i="44"/>
  <c r="S9" i="44"/>
  <c r="S12" i="44"/>
  <c r="S13" i="44"/>
  <c r="S18" i="44"/>
  <c r="S19" i="44"/>
  <c r="S23" i="44"/>
  <c r="S24" i="44"/>
  <c r="S39" i="44"/>
  <c r="S40" i="44"/>
  <c r="S83" i="44"/>
  <c r="T9" i="44"/>
  <c r="T12" i="44"/>
  <c r="T13" i="44"/>
  <c r="T18" i="44"/>
  <c r="T19" i="44"/>
  <c r="T23" i="44"/>
  <c r="T24" i="44"/>
  <c r="T39" i="44"/>
  <c r="T40" i="44"/>
  <c r="T83" i="44"/>
  <c r="U9" i="44"/>
  <c r="U12" i="44"/>
  <c r="U13" i="44"/>
  <c r="U18" i="44"/>
  <c r="U19" i="44"/>
  <c r="U23" i="44"/>
  <c r="U24" i="44"/>
  <c r="U39" i="44"/>
  <c r="U40" i="44"/>
  <c r="U83" i="44"/>
  <c r="V9" i="44"/>
  <c r="V12" i="44"/>
  <c r="V13" i="44"/>
  <c r="V18" i="44"/>
  <c r="V19" i="44"/>
  <c r="V23" i="44"/>
  <c r="V24" i="44"/>
  <c r="V39" i="44"/>
  <c r="V40" i="44"/>
  <c r="V83" i="44"/>
  <c r="W9" i="44"/>
  <c r="W12" i="44"/>
  <c r="W13" i="44"/>
  <c r="W18" i="44"/>
  <c r="W19" i="44"/>
  <c r="W23" i="44"/>
  <c r="W24" i="44"/>
  <c r="W39" i="44"/>
  <c r="W40" i="44"/>
  <c r="W83" i="44"/>
  <c r="X9" i="44"/>
  <c r="X12" i="44"/>
  <c r="X13" i="44"/>
  <c r="X18" i="44"/>
  <c r="X19" i="44"/>
  <c r="X23" i="44"/>
  <c r="X24" i="44"/>
  <c r="X39" i="44"/>
  <c r="X40" i="44"/>
  <c r="X83" i="44"/>
  <c r="Y9" i="44"/>
  <c r="Y12" i="44"/>
  <c r="Y13" i="44"/>
  <c r="Y18" i="44"/>
  <c r="Y19" i="44"/>
  <c r="Y23" i="44"/>
  <c r="Y24" i="44"/>
  <c r="Y39" i="44"/>
  <c r="Y40" i="44"/>
  <c r="Y83" i="44"/>
  <c r="Z9" i="44"/>
  <c r="Z12" i="44"/>
  <c r="Z13" i="44"/>
  <c r="Z18" i="44"/>
  <c r="Z19" i="44"/>
  <c r="Z23" i="44"/>
  <c r="Z24" i="44"/>
  <c r="Z39" i="44"/>
  <c r="Z40" i="44"/>
  <c r="Z83" i="44"/>
  <c r="AA9" i="44"/>
  <c r="AA12" i="44"/>
  <c r="AA13" i="44"/>
  <c r="AA18" i="44"/>
  <c r="AA19" i="44"/>
  <c r="AA23" i="44"/>
  <c r="AA24" i="44"/>
  <c r="AA39" i="44"/>
  <c r="AA40" i="44"/>
  <c r="AA83" i="44"/>
  <c r="AB9" i="44"/>
  <c r="AB12" i="44"/>
  <c r="AB13" i="44"/>
  <c r="AB18" i="44"/>
  <c r="AB19" i="44"/>
  <c r="AB23" i="44"/>
  <c r="AB24" i="44"/>
  <c r="AB39" i="44"/>
  <c r="AB40" i="44"/>
  <c r="AB83" i="44"/>
  <c r="AC9" i="44"/>
  <c r="AC12" i="44"/>
  <c r="AC13" i="44"/>
  <c r="AC18" i="44"/>
  <c r="AC19" i="44"/>
  <c r="AC23" i="44"/>
  <c r="AC24" i="44"/>
  <c r="AC39" i="44"/>
  <c r="AC40" i="44"/>
  <c r="AC83" i="44"/>
  <c r="AD9" i="44"/>
  <c r="AD12" i="44"/>
  <c r="AD13" i="44"/>
  <c r="AD18" i="44"/>
  <c r="AD19" i="44"/>
  <c r="AD23" i="44"/>
  <c r="AD24" i="44"/>
  <c r="AD39" i="44"/>
  <c r="AD40" i="44"/>
  <c r="AD83" i="44"/>
  <c r="AE9" i="44"/>
  <c r="AE12" i="44"/>
  <c r="AE13" i="44"/>
  <c r="AE18" i="44"/>
  <c r="AE19" i="44"/>
  <c r="AE23" i="44"/>
  <c r="AE24" i="44"/>
  <c r="AE39" i="44"/>
  <c r="AE40" i="44"/>
  <c r="AE83" i="44"/>
  <c r="AF9" i="44"/>
  <c r="AF12" i="44"/>
  <c r="AF13" i="44"/>
  <c r="AF18" i="44"/>
  <c r="AF19" i="44"/>
  <c r="AF23" i="44"/>
  <c r="AF24" i="44"/>
  <c r="AF39" i="44"/>
  <c r="AF40" i="44"/>
  <c r="AF83" i="44"/>
  <c r="AG9" i="44"/>
  <c r="AG12" i="44"/>
  <c r="AG13" i="44"/>
  <c r="AG18" i="44"/>
  <c r="AG19" i="44"/>
  <c r="AG23" i="44"/>
  <c r="AG24" i="44"/>
  <c r="AG39" i="44"/>
  <c r="AG40" i="44"/>
  <c r="AG83" i="44"/>
  <c r="AH9" i="44"/>
  <c r="AH12" i="44"/>
  <c r="AH13" i="44"/>
  <c r="AH18" i="44"/>
  <c r="AH19" i="44"/>
  <c r="AH23" i="44"/>
  <c r="AH24" i="44"/>
  <c r="AH39" i="44"/>
  <c r="AH40" i="44"/>
  <c r="AH83" i="44"/>
  <c r="AI9" i="44"/>
  <c r="AI12" i="44"/>
  <c r="AI13" i="44"/>
  <c r="AI18" i="44"/>
  <c r="AI19" i="44"/>
  <c r="AI23" i="44"/>
  <c r="AI24" i="44"/>
  <c r="AI39" i="44"/>
  <c r="AI40" i="44"/>
  <c r="AI83" i="44"/>
  <c r="AJ9" i="44"/>
  <c r="AJ12" i="44"/>
  <c r="AJ13" i="44"/>
  <c r="AJ18" i="44"/>
  <c r="AJ19" i="44"/>
  <c r="AJ23" i="44"/>
  <c r="AJ24" i="44"/>
  <c r="AJ39" i="44"/>
  <c r="AJ40" i="44"/>
  <c r="AJ83" i="44"/>
  <c r="AK9" i="44"/>
  <c r="AK12" i="44"/>
  <c r="AK13" i="44"/>
  <c r="AK18" i="44"/>
  <c r="AK19" i="44"/>
  <c r="AK23" i="44"/>
  <c r="AK24" i="44"/>
  <c r="AK39" i="44"/>
  <c r="AK40" i="44"/>
  <c r="AK83" i="44"/>
  <c r="AL9" i="44"/>
  <c r="AL12" i="44"/>
  <c r="AL13" i="44"/>
  <c r="AL18" i="44"/>
  <c r="AL19" i="44"/>
  <c r="AL23" i="44"/>
  <c r="AL24" i="44"/>
  <c r="AL39" i="44"/>
  <c r="AL40" i="44"/>
  <c r="AL83" i="44"/>
  <c r="AM9" i="44"/>
  <c r="AM12" i="44"/>
  <c r="AM13" i="44"/>
  <c r="AM18" i="44"/>
  <c r="AM19" i="44"/>
  <c r="AM23" i="44"/>
  <c r="AM24" i="44"/>
  <c r="AM39" i="44"/>
  <c r="AM40" i="44"/>
  <c r="AM83" i="44"/>
  <c r="AN9" i="44"/>
  <c r="AN12" i="44"/>
  <c r="AN13" i="44"/>
  <c r="AN18" i="44"/>
  <c r="AN19" i="44"/>
  <c r="AN23" i="44"/>
  <c r="AN24" i="44"/>
  <c r="AN39" i="44"/>
  <c r="AN40" i="44"/>
  <c r="AN83" i="44"/>
  <c r="AO9" i="44"/>
  <c r="AO12" i="44"/>
  <c r="AO13" i="44"/>
  <c r="AO18" i="44"/>
  <c r="AO19" i="44"/>
  <c r="AO23" i="44"/>
  <c r="AO24" i="44"/>
  <c r="AO39" i="44"/>
  <c r="AO40" i="44"/>
  <c r="AO83" i="44"/>
  <c r="AP9" i="44"/>
  <c r="AP12" i="44"/>
  <c r="AP13" i="44"/>
  <c r="AP18" i="44"/>
  <c r="AP19" i="44"/>
  <c r="AP23" i="44"/>
  <c r="AP24" i="44"/>
  <c r="AP39" i="44"/>
  <c r="AP40" i="44"/>
  <c r="AP83" i="44"/>
  <c r="AQ9" i="44"/>
  <c r="AQ12" i="44"/>
  <c r="AQ13" i="44"/>
  <c r="AQ18" i="44"/>
  <c r="AQ19" i="44"/>
  <c r="AQ23" i="44"/>
  <c r="AQ24" i="44"/>
  <c r="AQ39" i="44"/>
  <c r="AQ40" i="44"/>
  <c r="AQ83" i="44"/>
  <c r="AR9" i="44"/>
  <c r="AR12" i="44"/>
  <c r="AR13" i="44"/>
  <c r="AR18" i="44"/>
  <c r="AR19" i="44"/>
  <c r="AR23" i="44"/>
  <c r="AR24" i="44"/>
  <c r="AR39" i="44"/>
  <c r="AR40" i="44"/>
  <c r="AR83" i="44"/>
  <c r="AS9" i="44"/>
  <c r="AS12" i="44"/>
  <c r="AS13" i="44"/>
  <c r="AS18" i="44"/>
  <c r="AS19" i="44"/>
  <c r="AS23" i="44"/>
  <c r="AS24" i="44"/>
  <c r="AS39" i="44"/>
  <c r="AS40" i="44"/>
  <c r="AS83" i="44"/>
  <c r="AT9" i="44"/>
  <c r="AT12" i="44"/>
  <c r="AT13" i="44"/>
  <c r="AT18" i="44"/>
  <c r="AT19" i="44"/>
  <c r="AT23" i="44"/>
  <c r="AT24" i="44"/>
  <c r="AT39" i="44"/>
  <c r="AT40" i="44"/>
  <c r="AT83" i="44"/>
  <c r="AU9" i="44"/>
  <c r="AU12" i="44"/>
  <c r="AU13" i="44"/>
  <c r="AU18" i="44"/>
  <c r="AU19" i="44"/>
  <c r="AU23" i="44"/>
  <c r="AU24" i="44"/>
  <c r="AU39" i="44"/>
  <c r="AU40" i="44"/>
  <c r="AU83" i="44"/>
  <c r="AV9" i="44"/>
  <c r="AV12" i="44"/>
  <c r="AV13" i="44"/>
  <c r="AV18" i="44"/>
  <c r="AV19" i="44"/>
  <c r="AV23" i="44"/>
  <c r="AV24" i="44"/>
  <c r="AV39" i="44"/>
  <c r="AV40" i="44"/>
  <c r="AV83" i="44"/>
  <c r="AW9" i="44"/>
  <c r="AW12" i="44"/>
  <c r="AW13" i="44"/>
  <c r="AW18" i="44"/>
  <c r="AW19" i="44"/>
  <c r="AW23" i="44"/>
  <c r="AW24" i="44"/>
  <c r="AW39" i="44"/>
  <c r="AW40" i="44"/>
  <c r="AW83" i="44"/>
  <c r="AX9" i="44"/>
  <c r="AX12" i="44"/>
  <c r="AX13" i="44"/>
  <c r="AX18" i="44"/>
  <c r="AX19" i="44"/>
  <c r="AX23" i="44"/>
  <c r="AX24" i="44"/>
  <c r="AX39" i="44"/>
  <c r="AX40" i="44"/>
  <c r="AX83" i="44"/>
  <c r="AY9" i="44"/>
  <c r="AY12" i="44"/>
  <c r="AY13" i="44"/>
  <c r="AY18" i="44"/>
  <c r="AY19" i="44"/>
  <c r="AY23" i="44"/>
  <c r="AY24" i="44"/>
  <c r="AY39" i="44"/>
  <c r="AY40" i="44"/>
  <c r="AY83" i="44"/>
  <c r="AZ9" i="44"/>
  <c r="AZ12" i="44"/>
  <c r="AZ13" i="44"/>
  <c r="AZ18" i="44"/>
  <c r="AZ19" i="44"/>
  <c r="AZ23" i="44"/>
  <c r="AZ24" i="44"/>
  <c r="AZ39" i="44"/>
  <c r="AZ40" i="44"/>
  <c r="AZ83" i="44"/>
  <c r="BA9" i="44"/>
  <c r="BA12" i="44"/>
  <c r="BA13" i="44"/>
  <c r="BA18" i="44"/>
  <c r="BA19" i="44"/>
  <c r="BA23" i="44"/>
  <c r="BA24" i="44"/>
  <c r="BA39" i="44"/>
  <c r="BA40" i="44"/>
  <c r="BA83" i="44"/>
  <c r="BB9" i="44"/>
  <c r="BB12" i="44"/>
  <c r="BB13" i="44"/>
  <c r="BB18" i="44"/>
  <c r="BB19" i="44"/>
  <c r="BB23" i="44"/>
  <c r="BB24" i="44"/>
  <c r="BB39" i="44"/>
  <c r="BB40" i="44"/>
  <c r="BB83" i="44"/>
  <c r="BC9" i="44"/>
  <c r="BC12" i="44"/>
  <c r="BC13" i="44"/>
  <c r="BC18" i="44"/>
  <c r="BC19" i="44"/>
  <c r="BC23" i="44"/>
  <c r="BC24" i="44"/>
  <c r="BC39" i="44"/>
  <c r="BC40" i="44"/>
  <c r="BC83" i="44"/>
  <c r="BD9" i="44"/>
  <c r="BD12" i="44"/>
  <c r="BD13" i="44"/>
  <c r="BD18" i="44"/>
  <c r="BD19" i="44"/>
  <c r="BD23" i="44"/>
  <c r="BD24" i="44"/>
  <c r="BD39" i="44"/>
  <c r="BD40" i="44"/>
  <c r="BD83" i="44"/>
  <c r="BE9" i="44"/>
  <c r="BE12" i="44"/>
  <c r="BE13" i="44"/>
  <c r="BE18" i="44"/>
  <c r="BE19" i="44"/>
  <c r="BE23" i="44"/>
  <c r="BE24" i="44"/>
  <c r="BE39" i="44"/>
  <c r="BE40" i="44"/>
  <c r="BE83" i="44"/>
  <c r="E82" i="44"/>
  <c r="G82" i="44"/>
  <c r="E81" i="44"/>
  <c r="G81" i="44"/>
  <c r="H84" i="44"/>
  <c r="I83" i="44"/>
  <c r="H83" i="44"/>
  <c r="G83" i="44"/>
  <c r="F83" i="44"/>
  <c r="E83" i="44"/>
  <c r="J48" i="44"/>
  <c r="F47" i="44"/>
  <c r="J49" i="44"/>
  <c r="J50" i="44"/>
  <c r="K48" i="44"/>
  <c r="K49" i="44"/>
  <c r="K50" i="44"/>
  <c r="L48" i="44"/>
  <c r="L49" i="44"/>
  <c r="L50" i="44"/>
  <c r="M48" i="44"/>
  <c r="M49" i="44"/>
  <c r="M50" i="44"/>
  <c r="N48" i="44"/>
  <c r="N49" i="44"/>
  <c r="N50" i="44"/>
  <c r="O48" i="44"/>
  <c r="O49" i="44"/>
  <c r="O50" i="44"/>
  <c r="P48" i="44"/>
  <c r="P49" i="44"/>
  <c r="P50" i="44"/>
  <c r="Q48" i="44"/>
  <c r="Q49" i="44"/>
  <c r="Q50" i="44"/>
  <c r="R48" i="44"/>
  <c r="R49" i="44"/>
  <c r="R50" i="44"/>
  <c r="S48" i="44"/>
  <c r="S49" i="44"/>
  <c r="S50" i="44"/>
  <c r="T48" i="44"/>
  <c r="T49" i="44"/>
  <c r="T50" i="44"/>
  <c r="U48" i="44"/>
  <c r="U49" i="44"/>
  <c r="U50" i="44"/>
  <c r="V48" i="44"/>
  <c r="V49" i="44"/>
  <c r="V50" i="44"/>
  <c r="W48" i="44"/>
  <c r="W49" i="44"/>
  <c r="W50" i="44"/>
  <c r="X48" i="44"/>
  <c r="X49" i="44"/>
  <c r="X50" i="44"/>
  <c r="Y48" i="44"/>
  <c r="Y49" i="44"/>
  <c r="Y50" i="44"/>
  <c r="Z48" i="44"/>
  <c r="Z49" i="44"/>
  <c r="Z50" i="44"/>
  <c r="AA48" i="44"/>
  <c r="AA49" i="44"/>
  <c r="AA50" i="44"/>
  <c r="AB48" i="44"/>
  <c r="AB49" i="44"/>
  <c r="AB50" i="44"/>
  <c r="AC48" i="44"/>
  <c r="AC49" i="44"/>
  <c r="AC50" i="44"/>
  <c r="AD48" i="44"/>
  <c r="AD49" i="44"/>
  <c r="AD50" i="44"/>
  <c r="AE48" i="44"/>
  <c r="AE49" i="44"/>
  <c r="AE50" i="44"/>
  <c r="AF48" i="44"/>
  <c r="AF49" i="44"/>
  <c r="AF50" i="44"/>
  <c r="AG48" i="44"/>
  <c r="AG49" i="44"/>
  <c r="AG50" i="44"/>
  <c r="AH48" i="44"/>
  <c r="AH49" i="44"/>
  <c r="AH50" i="44"/>
  <c r="AI48" i="44"/>
  <c r="AI49" i="44"/>
  <c r="AI50" i="44"/>
  <c r="AJ48" i="44"/>
  <c r="AJ49" i="44"/>
  <c r="AJ50" i="44"/>
  <c r="AK48" i="44"/>
  <c r="AK49" i="44"/>
  <c r="AK50" i="44"/>
  <c r="AL48" i="44"/>
  <c r="AL49" i="44"/>
  <c r="AL50" i="44"/>
  <c r="AM48" i="44"/>
  <c r="AM49" i="44"/>
  <c r="AM50" i="44"/>
  <c r="AN48" i="44"/>
  <c r="AN49" i="44"/>
  <c r="AN50" i="44"/>
  <c r="AO48" i="44"/>
  <c r="AO49" i="44"/>
  <c r="AO50" i="44"/>
  <c r="AP48" i="44"/>
  <c r="AP49" i="44"/>
  <c r="AP50" i="44"/>
  <c r="AQ48" i="44"/>
  <c r="AQ49" i="44"/>
  <c r="AQ50" i="44"/>
  <c r="AR48" i="44"/>
  <c r="AR49" i="44"/>
  <c r="AR50" i="44"/>
  <c r="AS48" i="44"/>
  <c r="AS49" i="44"/>
  <c r="AS50" i="44"/>
  <c r="AT48" i="44"/>
  <c r="AT49" i="44"/>
  <c r="AT50" i="44"/>
  <c r="AU48" i="44"/>
  <c r="AU49" i="44"/>
  <c r="AU50" i="44"/>
  <c r="AV48" i="44"/>
  <c r="AV49" i="44"/>
  <c r="AV50" i="44"/>
  <c r="AW48" i="44"/>
  <c r="AW49" i="44"/>
  <c r="AW50" i="44"/>
  <c r="AX48" i="44"/>
  <c r="AX49" i="44"/>
  <c r="AX50" i="44"/>
  <c r="AY48" i="44"/>
  <c r="AY49" i="44"/>
  <c r="AY50" i="44"/>
  <c r="AZ48" i="44"/>
  <c r="AZ49" i="44"/>
  <c r="AZ50" i="44"/>
  <c r="BA48" i="44"/>
  <c r="BA49" i="44"/>
  <c r="BA50" i="44"/>
  <c r="BB48" i="44"/>
  <c r="BB49" i="44"/>
  <c r="BB50" i="44"/>
  <c r="BC48" i="44"/>
  <c r="BC49" i="44"/>
  <c r="BC50" i="44"/>
  <c r="BD48" i="44"/>
  <c r="BD49" i="44"/>
  <c r="BD50" i="44"/>
  <c r="BE48" i="44"/>
  <c r="BE49" i="44"/>
  <c r="BE50" i="44"/>
  <c r="H50" i="44"/>
  <c r="H13" i="44"/>
  <c r="G70" i="44"/>
  <c r="F70" i="44"/>
  <c r="E70" i="44"/>
  <c r="G66" i="44"/>
  <c r="F66" i="44"/>
  <c r="E66" i="44"/>
  <c r="G60" i="44"/>
  <c r="F60" i="44"/>
  <c r="E60" i="44"/>
  <c r="G54" i="44"/>
  <c r="F54" i="44"/>
  <c r="E54" i="44"/>
  <c r="G67" i="44"/>
  <c r="E67" i="44"/>
  <c r="F67" i="44"/>
  <c r="G77" i="44"/>
  <c r="E77" i="44"/>
  <c r="F77" i="44"/>
  <c r="I90" i="44"/>
  <c r="H90" i="44"/>
  <c r="G90" i="44"/>
  <c r="F90" i="44"/>
  <c r="E90" i="44"/>
  <c r="G89" i="44"/>
  <c r="F89" i="44"/>
  <c r="E89" i="44"/>
  <c r="G88" i="44"/>
  <c r="F88" i="44"/>
  <c r="E88" i="44"/>
  <c r="G87" i="44"/>
  <c r="F87" i="44"/>
  <c r="E87" i="44"/>
  <c r="G86" i="44"/>
  <c r="F86" i="44"/>
  <c r="E86" i="44"/>
  <c r="E78" i="44"/>
  <c r="F78" i="44"/>
  <c r="G78" i="44"/>
  <c r="H78" i="44"/>
  <c r="I78" i="44"/>
  <c r="I39" i="44"/>
  <c r="H39" i="44"/>
  <c r="G39" i="44"/>
  <c r="F39" i="44"/>
  <c r="E39" i="44"/>
  <c r="I72" i="44"/>
  <c r="H72" i="44"/>
  <c r="G72" i="44"/>
  <c r="F72" i="44"/>
  <c r="E72" i="44"/>
  <c r="G71" i="44"/>
  <c r="E71" i="44"/>
  <c r="F68" i="44"/>
  <c r="F71" i="44"/>
  <c r="I61" i="44"/>
  <c r="H61" i="44"/>
  <c r="G61" i="44"/>
  <c r="F61" i="44"/>
  <c r="E61" i="44"/>
  <c r="I55" i="44"/>
  <c r="H55" i="44"/>
  <c r="G55" i="44"/>
  <c r="F55" i="44"/>
  <c r="E55" i="44"/>
  <c r="G47" i="44"/>
  <c r="E47" i="44"/>
  <c r="I48" i="44"/>
  <c r="H48" i="44"/>
  <c r="G48" i="44"/>
  <c r="F48" i="44"/>
  <c r="E48" i="44"/>
  <c r="I49" i="44"/>
  <c r="H49" i="44"/>
  <c r="G49" i="44"/>
  <c r="F49" i="44"/>
  <c r="E49" i="44"/>
  <c r="G31" i="44"/>
  <c r="E31" i="44"/>
  <c r="G27" i="44"/>
  <c r="F27" i="44"/>
  <c r="E27" i="44"/>
  <c r="G28" i="44"/>
  <c r="F28" i="44"/>
  <c r="E28" i="44"/>
  <c r="F29" i="44"/>
  <c r="F31" i="44"/>
  <c r="I34" i="44"/>
  <c r="G34" i="44"/>
  <c r="F34" i="44"/>
  <c r="E34" i="44"/>
  <c r="I33" i="44"/>
  <c r="H33" i="44"/>
  <c r="G33" i="44"/>
  <c r="F33" i="44"/>
  <c r="E33" i="44"/>
  <c r="G32" i="44"/>
  <c r="E32" i="44"/>
  <c r="I23" i="44"/>
  <c r="H23" i="44"/>
  <c r="G23" i="44"/>
  <c r="F23" i="44"/>
  <c r="E23" i="44"/>
  <c r="G22" i="44"/>
  <c r="E22" i="44"/>
  <c r="I18" i="44"/>
  <c r="G18" i="44"/>
  <c r="F18" i="44"/>
  <c r="E18" i="44"/>
  <c r="G17" i="44"/>
  <c r="E17" i="44"/>
  <c r="G16" i="44"/>
  <c r="E16" i="44"/>
  <c r="I12" i="44"/>
  <c r="H12" i="44"/>
  <c r="G12" i="44"/>
  <c r="F12" i="44"/>
  <c r="E12" i="44"/>
  <c r="A1" i="44"/>
  <c r="A1" i="48"/>
  <c r="F32" i="44"/>
  <c r="J34" i="44"/>
  <c r="J35" i="44"/>
  <c r="K34" i="44"/>
  <c r="J72" i="44"/>
  <c r="J73" i="44"/>
  <c r="J61" i="44"/>
  <c r="J62" i="44"/>
  <c r="J55" i="44"/>
  <c r="J56" i="44"/>
  <c r="J33" i="44"/>
  <c r="L34" i="44"/>
  <c r="K72" i="44"/>
  <c r="K73" i="44"/>
  <c r="J90" i="44"/>
  <c r="J78" i="44"/>
  <c r="J79" i="44"/>
  <c r="K61" i="44"/>
  <c r="K62" i="44"/>
  <c r="K55" i="44"/>
  <c r="K56" i="44"/>
  <c r="K33" i="44"/>
  <c r="K35" i="44"/>
  <c r="M34" i="44"/>
  <c r="L72" i="44"/>
  <c r="L73" i="44"/>
  <c r="K78" i="44"/>
  <c r="K79" i="44"/>
  <c r="K90" i="44"/>
  <c r="L61" i="44"/>
  <c r="L62" i="44"/>
  <c r="L55" i="44"/>
  <c r="L56" i="44"/>
  <c r="L33" i="44"/>
  <c r="L35" i="44"/>
  <c r="N34" i="44"/>
  <c r="L90" i="44"/>
  <c r="L78" i="44"/>
  <c r="L79" i="44"/>
  <c r="M72" i="44"/>
  <c r="M73" i="44"/>
  <c r="M61" i="44"/>
  <c r="M62" i="44"/>
  <c r="M55" i="44"/>
  <c r="M56" i="44"/>
  <c r="M33" i="44"/>
  <c r="M35" i="44"/>
  <c r="O34" i="44"/>
  <c r="M90" i="44"/>
  <c r="M78" i="44"/>
  <c r="M79" i="44"/>
  <c r="N72" i="44"/>
  <c r="N73" i="44"/>
  <c r="N61" i="44"/>
  <c r="N62" i="44"/>
  <c r="N55" i="44"/>
  <c r="N56" i="44"/>
  <c r="N33" i="44"/>
  <c r="N35" i="44"/>
  <c r="P34" i="44"/>
  <c r="N90" i="44"/>
  <c r="N78" i="44"/>
  <c r="N79" i="44"/>
  <c r="O72" i="44"/>
  <c r="O73" i="44"/>
  <c r="O61" i="44"/>
  <c r="O62" i="44"/>
  <c r="O55" i="44"/>
  <c r="O56" i="44"/>
  <c r="O33" i="44"/>
  <c r="O35" i="44"/>
  <c r="Q34" i="44"/>
  <c r="O78" i="44"/>
  <c r="O79" i="44"/>
  <c r="O90" i="44"/>
  <c r="P72" i="44"/>
  <c r="P73" i="44"/>
  <c r="P61" i="44"/>
  <c r="P62" i="44"/>
  <c r="P55" i="44"/>
  <c r="P56" i="44"/>
  <c r="P33" i="44"/>
  <c r="P35" i="44"/>
  <c r="R34" i="44"/>
  <c r="Q72" i="44"/>
  <c r="Q73" i="44"/>
  <c r="P90" i="44"/>
  <c r="P78" i="44"/>
  <c r="P79" i="44"/>
  <c r="Q61" i="44"/>
  <c r="Q62" i="44"/>
  <c r="Q55" i="44"/>
  <c r="Q56" i="44"/>
  <c r="Q33" i="44"/>
  <c r="Q35" i="44"/>
  <c r="S34" i="44"/>
  <c r="R72" i="44"/>
  <c r="R73" i="44"/>
  <c r="Q90" i="44"/>
  <c r="Q78" i="44"/>
  <c r="Q79" i="44"/>
  <c r="R61" i="44"/>
  <c r="R62" i="44"/>
  <c r="R55" i="44"/>
  <c r="R56" i="44"/>
  <c r="R33" i="44"/>
  <c r="R35" i="44"/>
  <c r="T34" i="44"/>
  <c r="S72" i="44"/>
  <c r="S73" i="44"/>
  <c r="R90" i="44"/>
  <c r="R78" i="44"/>
  <c r="R79" i="44"/>
  <c r="S61" i="44"/>
  <c r="S62" i="44"/>
  <c r="S55" i="44"/>
  <c r="S56" i="44"/>
  <c r="S33" i="44"/>
  <c r="S35" i="44"/>
  <c r="U34" i="44"/>
  <c r="T72" i="44"/>
  <c r="T73" i="44"/>
  <c r="S78" i="44"/>
  <c r="S79" i="44"/>
  <c r="S90" i="44"/>
  <c r="T61" i="44"/>
  <c r="T62" i="44"/>
  <c r="T55" i="44"/>
  <c r="T56" i="44"/>
  <c r="T33" i="44"/>
  <c r="T35" i="44"/>
  <c r="V34" i="44"/>
  <c r="U72" i="44"/>
  <c r="U73" i="44"/>
  <c r="T90" i="44"/>
  <c r="T78" i="44"/>
  <c r="T79" i="44"/>
  <c r="U61" i="44"/>
  <c r="U62" i="44"/>
  <c r="U55" i="44"/>
  <c r="U56" i="44"/>
  <c r="U33" i="44"/>
  <c r="U35" i="44"/>
  <c r="W34" i="44"/>
  <c r="V72" i="44"/>
  <c r="V73" i="44"/>
  <c r="U90" i="44"/>
  <c r="U78" i="44"/>
  <c r="U79" i="44"/>
  <c r="V61" i="44"/>
  <c r="V62" i="44"/>
  <c r="V55" i="44"/>
  <c r="V56" i="44"/>
  <c r="V33" i="44"/>
  <c r="V35" i="44"/>
  <c r="X34" i="44"/>
  <c r="W72" i="44"/>
  <c r="W73" i="44"/>
  <c r="V90" i="44"/>
  <c r="V78" i="44"/>
  <c r="V79" i="44"/>
  <c r="W61" i="44"/>
  <c r="W62" i="44"/>
  <c r="W55" i="44"/>
  <c r="W56" i="44"/>
  <c r="W33" i="44"/>
  <c r="W35" i="44"/>
  <c r="Y34" i="44"/>
  <c r="X72" i="44"/>
  <c r="X73" i="44"/>
  <c r="W78" i="44"/>
  <c r="W79" i="44"/>
  <c r="W90" i="44"/>
  <c r="X61" i="44"/>
  <c r="X62" i="44"/>
  <c r="X55" i="44"/>
  <c r="X56" i="44"/>
  <c r="X33" i="44"/>
  <c r="X35" i="44"/>
  <c r="Z34" i="44"/>
  <c r="Y72" i="44"/>
  <c r="Y73" i="44"/>
  <c r="X90" i="44"/>
  <c r="X78" i="44"/>
  <c r="X79" i="44"/>
  <c r="Y61" i="44"/>
  <c r="Y62" i="44"/>
  <c r="Y55" i="44"/>
  <c r="Y56" i="44"/>
  <c r="Y33" i="44"/>
  <c r="Y35" i="44"/>
  <c r="AA34" i="44"/>
  <c r="Z72" i="44"/>
  <c r="Z73" i="44"/>
  <c r="Y90" i="44"/>
  <c r="Y78" i="44"/>
  <c r="Y79" i="44"/>
  <c r="Z61" i="44"/>
  <c r="Z62" i="44"/>
  <c r="Z55" i="44"/>
  <c r="Z56" i="44"/>
  <c r="Z33" i="44"/>
  <c r="Z35" i="44"/>
  <c r="AB34" i="44"/>
  <c r="AA72" i="44"/>
  <c r="AA73" i="44"/>
  <c r="Z90" i="44"/>
  <c r="Z78" i="44"/>
  <c r="Z79" i="44"/>
  <c r="AA61" i="44"/>
  <c r="AA62" i="44"/>
  <c r="AA55" i="44"/>
  <c r="AA56" i="44"/>
  <c r="AA33" i="44"/>
  <c r="AA35" i="44"/>
  <c r="AC34" i="44"/>
  <c r="AB72" i="44"/>
  <c r="AB73" i="44"/>
  <c r="AA78" i="44"/>
  <c r="AA79" i="44"/>
  <c r="AA90" i="44"/>
  <c r="AB61" i="44"/>
  <c r="AB62" i="44"/>
  <c r="AB55" i="44"/>
  <c r="AB56" i="44"/>
  <c r="AB33" i="44"/>
  <c r="AB35" i="44"/>
  <c r="AD34" i="44"/>
  <c r="AC72" i="44"/>
  <c r="AC73" i="44"/>
  <c r="AB90" i="44"/>
  <c r="AB78" i="44"/>
  <c r="AB79" i="44"/>
  <c r="AC61" i="44"/>
  <c r="AC62" i="44"/>
  <c r="AC55" i="44"/>
  <c r="AC56" i="44"/>
  <c r="AC33" i="44"/>
  <c r="AC35" i="44"/>
  <c r="AE34" i="44"/>
  <c r="AD72" i="44"/>
  <c r="AD73" i="44"/>
  <c r="AC90" i="44"/>
  <c r="AC78" i="44"/>
  <c r="AC79" i="44"/>
  <c r="AD61" i="44"/>
  <c r="AD62" i="44"/>
  <c r="AD55" i="44"/>
  <c r="AD56" i="44"/>
  <c r="AD33" i="44"/>
  <c r="AD35" i="44"/>
  <c r="AF34" i="44"/>
  <c r="AE72" i="44"/>
  <c r="AE73" i="44"/>
  <c r="AD90" i="44"/>
  <c r="AD78" i="44"/>
  <c r="AD79" i="44"/>
  <c r="AE61" i="44"/>
  <c r="AE62" i="44"/>
  <c r="AE55" i="44"/>
  <c r="AE56" i="44"/>
  <c r="AE33" i="44"/>
  <c r="AE35" i="44"/>
  <c r="AG34" i="44"/>
  <c r="AF72" i="44"/>
  <c r="AF73" i="44"/>
  <c r="AE78" i="44"/>
  <c r="AE79" i="44"/>
  <c r="AE90" i="44"/>
  <c r="AF61" i="44"/>
  <c r="AF62" i="44"/>
  <c r="AF55" i="44"/>
  <c r="AF56" i="44"/>
  <c r="AF33" i="44"/>
  <c r="AF35" i="44"/>
  <c r="AH34" i="44"/>
  <c r="AG72" i="44"/>
  <c r="AG73" i="44"/>
  <c r="AF90" i="44"/>
  <c r="AF78" i="44"/>
  <c r="AF79" i="44"/>
  <c r="AG61" i="44"/>
  <c r="AG62" i="44"/>
  <c r="AG55" i="44"/>
  <c r="AG56" i="44"/>
  <c r="AI34" i="44"/>
  <c r="AG33" i="44"/>
  <c r="AG35" i="44"/>
  <c r="AH72" i="44"/>
  <c r="AH73" i="44"/>
  <c r="AG90" i="44"/>
  <c r="AG78" i="44"/>
  <c r="AG79" i="44"/>
  <c r="AH61" i="44"/>
  <c r="AH62" i="44"/>
  <c r="AH55" i="44"/>
  <c r="AH56" i="44"/>
  <c r="AJ34" i="44"/>
  <c r="AH33" i="44"/>
  <c r="AH35" i="44"/>
  <c r="AI72" i="44"/>
  <c r="AI73" i="44"/>
  <c r="AH90" i="44"/>
  <c r="AH78" i="44"/>
  <c r="AH79" i="44"/>
  <c r="AI61" i="44"/>
  <c r="AI62" i="44"/>
  <c r="AI55" i="44"/>
  <c r="AI56" i="44"/>
  <c r="AK34" i="44"/>
  <c r="AI33" i="44"/>
  <c r="AI35" i="44"/>
  <c r="AJ72" i="44"/>
  <c r="AJ73" i="44"/>
  <c r="AI78" i="44"/>
  <c r="AI79" i="44"/>
  <c r="AI90" i="44"/>
  <c r="AJ61" i="44"/>
  <c r="AJ62" i="44"/>
  <c r="AJ55" i="44"/>
  <c r="AJ56" i="44"/>
  <c r="AL34" i="44"/>
  <c r="AJ33" i="44"/>
  <c r="AJ35" i="44"/>
  <c r="F10" i="44"/>
  <c r="AK72" i="44"/>
  <c r="AK73" i="44"/>
  <c r="AJ90" i="44"/>
  <c r="AJ78" i="44"/>
  <c r="AJ79" i="44"/>
  <c r="AK61" i="44"/>
  <c r="AK62" i="44"/>
  <c r="AK55" i="44"/>
  <c r="AK56" i="44"/>
  <c r="AM34" i="44"/>
  <c r="AK33" i="44"/>
  <c r="AK35" i="44"/>
  <c r="AL72" i="44"/>
  <c r="AL73" i="44"/>
  <c r="AK90" i="44"/>
  <c r="AK78" i="44"/>
  <c r="AK79" i="44"/>
  <c r="AL61" i="44"/>
  <c r="AL62" i="44"/>
  <c r="AL55" i="44"/>
  <c r="AL56" i="44"/>
  <c r="AN34" i="44"/>
  <c r="AL33" i="44"/>
  <c r="AL35" i="44"/>
  <c r="AM72" i="44"/>
  <c r="AM73" i="44"/>
  <c r="AL90" i="44"/>
  <c r="AL78" i="44"/>
  <c r="AL79" i="44"/>
  <c r="AM61" i="44"/>
  <c r="AM62" i="44"/>
  <c r="AM55" i="44"/>
  <c r="AM56" i="44"/>
  <c r="AO34" i="44"/>
  <c r="AM33" i="44"/>
  <c r="AM35" i="44"/>
  <c r="AN72" i="44"/>
  <c r="AN73" i="44"/>
  <c r="AM78" i="44"/>
  <c r="AM79" i="44"/>
  <c r="AM90" i="44"/>
  <c r="AN61" i="44"/>
  <c r="AN62" i="44"/>
  <c r="AN55" i="44"/>
  <c r="AN56" i="44"/>
  <c r="AP34" i="44"/>
  <c r="AN33" i="44"/>
  <c r="AN35" i="44"/>
  <c r="AO72" i="44"/>
  <c r="AO73" i="44"/>
  <c r="AN90" i="44"/>
  <c r="AN78" i="44"/>
  <c r="AN79" i="44"/>
  <c r="AO61" i="44"/>
  <c r="AO62" i="44"/>
  <c r="AO55" i="44"/>
  <c r="AO56" i="44"/>
  <c r="AQ34" i="44"/>
  <c r="AO33" i="44"/>
  <c r="AO35" i="44"/>
  <c r="AP72" i="44"/>
  <c r="AP73" i="44"/>
  <c r="AO90" i="44"/>
  <c r="AO78" i="44"/>
  <c r="AO79" i="44"/>
  <c r="AP61" i="44"/>
  <c r="AP62" i="44"/>
  <c r="AP55" i="44"/>
  <c r="AP56" i="44"/>
  <c r="AR34" i="44"/>
  <c r="AP33" i="44"/>
  <c r="AP35" i="44"/>
  <c r="AQ72" i="44"/>
  <c r="AQ73" i="44"/>
  <c r="AP90" i="44"/>
  <c r="AP78" i="44"/>
  <c r="AP79" i="44"/>
  <c r="AQ61" i="44"/>
  <c r="AQ62" i="44"/>
  <c r="AQ55" i="44"/>
  <c r="AQ56" i="44"/>
  <c r="AS34" i="44"/>
  <c r="AQ33" i="44"/>
  <c r="AQ35" i="44"/>
  <c r="AR72" i="44"/>
  <c r="AR73" i="44"/>
  <c r="AQ78" i="44"/>
  <c r="AQ79" i="44"/>
  <c r="AQ90" i="44"/>
  <c r="AR61" i="44"/>
  <c r="AR62" i="44"/>
  <c r="AR55" i="44"/>
  <c r="AR56" i="44"/>
  <c r="AT34" i="44"/>
  <c r="AR33" i="44"/>
  <c r="AR35" i="44"/>
  <c r="AS72" i="44"/>
  <c r="AS73" i="44"/>
  <c r="AR90" i="44"/>
  <c r="AR78" i="44"/>
  <c r="AR79" i="44"/>
  <c r="AS61" i="44"/>
  <c r="AS62" i="44"/>
  <c r="AS55" i="44"/>
  <c r="AS56" i="44"/>
  <c r="AU34" i="44"/>
  <c r="AS33" i="44"/>
  <c r="AS35" i="44"/>
  <c r="AS90" i="44"/>
  <c r="AS78" i="44"/>
  <c r="AS79" i="44"/>
  <c r="AT72" i="44"/>
  <c r="AT73" i="44"/>
  <c r="AT61" i="44"/>
  <c r="AT62" i="44"/>
  <c r="AT55" i="44"/>
  <c r="AT56" i="44"/>
  <c r="AV34" i="44"/>
  <c r="AT33" i="44"/>
  <c r="AT35" i="44"/>
  <c r="AU72" i="44"/>
  <c r="AU73" i="44"/>
  <c r="AT90" i="44"/>
  <c r="AT78" i="44"/>
  <c r="AT79" i="44"/>
  <c r="AU61" i="44"/>
  <c r="AU62" i="44"/>
  <c r="AU55" i="44"/>
  <c r="AU56" i="44"/>
  <c r="AW34" i="44"/>
  <c r="AU33" i="44"/>
  <c r="AU35" i="44"/>
  <c r="AV72" i="44"/>
  <c r="AV73" i="44"/>
  <c r="AU78" i="44"/>
  <c r="AU79" i="44"/>
  <c r="AU90" i="44"/>
  <c r="AV61" i="44"/>
  <c r="AV62" i="44"/>
  <c r="AV55" i="44"/>
  <c r="AV56" i="44"/>
  <c r="AX34" i="44"/>
  <c r="AV33" i="44"/>
  <c r="AV35" i="44"/>
  <c r="AW72" i="44"/>
  <c r="AW73" i="44"/>
  <c r="AV90" i="44"/>
  <c r="AV78" i="44"/>
  <c r="AV79" i="44"/>
  <c r="AW61" i="44"/>
  <c r="AW62" i="44"/>
  <c r="AW55" i="44"/>
  <c r="AW56" i="44"/>
  <c r="AY34" i="44"/>
  <c r="AW33" i="44"/>
  <c r="AW35" i="44"/>
  <c r="AX72" i="44"/>
  <c r="AX73" i="44"/>
  <c r="AW90" i="44"/>
  <c r="AW78" i="44"/>
  <c r="AW79" i="44"/>
  <c r="AX61" i="44"/>
  <c r="AX62" i="44"/>
  <c r="AX55" i="44"/>
  <c r="AX56" i="44"/>
  <c r="AZ34" i="44"/>
  <c r="AX33" i="44"/>
  <c r="AX35" i="44"/>
  <c r="AY72" i="44"/>
  <c r="AY73" i="44"/>
  <c r="AX90" i="44"/>
  <c r="AX78" i="44"/>
  <c r="AX79" i="44"/>
  <c r="AY61" i="44"/>
  <c r="AY62" i="44"/>
  <c r="AY55" i="44"/>
  <c r="AY56" i="44"/>
  <c r="BA34" i="44"/>
  <c r="AY33" i="44"/>
  <c r="AY35" i="44"/>
  <c r="AZ72" i="44"/>
  <c r="AZ73" i="44"/>
  <c r="AY78" i="44"/>
  <c r="AY79" i="44"/>
  <c r="AY90" i="44"/>
  <c r="AZ61" i="44"/>
  <c r="AZ62" i="44"/>
  <c r="AZ55" i="44"/>
  <c r="AZ56" i="44"/>
  <c r="BB34" i="44"/>
  <c r="AZ33" i="44"/>
  <c r="AZ35" i="44"/>
  <c r="BA72" i="44"/>
  <c r="BA73" i="44"/>
  <c r="AZ90" i="44"/>
  <c r="AZ78" i="44"/>
  <c r="AZ79" i="44"/>
  <c r="BA61" i="44"/>
  <c r="BA62" i="44"/>
  <c r="BA55" i="44"/>
  <c r="BA56" i="44"/>
  <c r="BC34" i="44"/>
  <c r="BA33" i="44"/>
  <c r="BA35" i="44"/>
  <c r="BB72" i="44"/>
  <c r="BB73" i="44"/>
  <c r="BA90" i="44"/>
  <c r="BA78" i="44"/>
  <c r="BA79" i="44"/>
  <c r="BB61" i="44"/>
  <c r="BB62" i="44"/>
  <c r="BB55" i="44"/>
  <c r="BB56" i="44"/>
  <c r="BD34" i="44"/>
  <c r="BB33" i="44"/>
  <c r="BB35" i="44"/>
  <c r="BC72" i="44"/>
  <c r="BC73" i="44"/>
  <c r="BB90" i="44"/>
  <c r="BB78" i="44"/>
  <c r="BB79" i="44"/>
  <c r="BC61" i="44"/>
  <c r="BC62" i="44"/>
  <c r="BC55" i="44"/>
  <c r="BC56" i="44"/>
  <c r="BE34" i="44"/>
  <c r="BC33" i="44"/>
  <c r="BC35" i="44"/>
  <c r="BD72" i="44"/>
  <c r="BD73" i="44"/>
  <c r="BC78" i="44"/>
  <c r="BC79" i="44"/>
  <c r="BC90" i="44"/>
  <c r="BD61" i="44"/>
  <c r="BD62" i="44"/>
  <c r="BD55" i="44"/>
  <c r="BD56" i="44"/>
  <c r="BD33" i="44"/>
  <c r="BD35" i="44"/>
  <c r="BE72" i="44"/>
  <c r="BE73" i="44"/>
  <c r="BD90" i="44"/>
  <c r="BD78" i="44"/>
  <c r="BD79" i="44"/>
  <c r="BE61" i="44"/>
  <c r="BE62" i="44"/>
  <c r="BE55" i="44"/>
  <c r="BE56" i="44"/>
  <c r="BE33" i="44"/>
  <c r="BE35" i="44"/>
  <c r="BE90" i="44"/>
  <c r="BE78" i="44"/>
  <c r="BE79" i="44"/>
  <c r="H18" i="44"/>
  <c r="H34" i="44"/>
  <c r="H73" i="44"/>
  <c r="H62" i="44"/>
  <c r="H56" i="44"/>
  <c r="H91" i="44"/>
  <c r="H79" i="44"/>
</calcChain>
</file>

<file path=xl/sharedStrings.xml><?xml version="1.0" encoding="utf-8"?>
<sst xmlns="http://schemas.openxmlformats.org/spreadsheetml/2006/main" count="98" uniqueCount="52">
  <si>
    <t>Model column counter</t>
  </si>
  <si>
    <t>First model column flag</t>
  </si>
  <si>
    <t>FLAGS</t>
  </si>
  <si>
    <t>TIME RULER</t>
  </si>
  <si>
    <t>flag</t>
  </si>
  <si>
    <t>date</t>
  </si>
  <si>
    <t>Months per model period</t>
  </si>
  <si>
    <t>months</t>
  </si>
  <si>
    <t>Financial year end month number</t>
  </si>
  <si>
    <t>month #</t>
  </si>
  <si>
    <t>counter</t>
  </si>
  <si>
    <t>Financial year ending</t>
  </si>
  <si>
    <t>year #</t>
  </si>
  <si>
    <t>First modelling column financial year number</t>
  </si>
  <si>
    <t>Unit</t>
  </si>
  <si>
    <t>Total</t>
  </si>
  <si>
    <t>Constant</t>
  </si>
  <si>
    <t>columns</t>
  </si>
  <si>
    <t>Model column total</t>
  </si>
  <si>
    <t>First model column</t>
  </si>
  <si>
    <t>First date of monthly time ruler</t>
  </si>
  <si>
    <t>Month number</t>
  </si>
  <si>
    <t>Type 5 flag: Recurring event</t>
  </si>
  <si>
    <t>Event date</t>
  </si>
  <si>
    <t>2nd event date</t>
  </si>
  <si>
    <t>MONTH NUMBER</t>
  </si>
  <si>
    <t>END</t>
  </si>
  <si>
    <t>Model period start date</t>
  </si>
  <si>
    <t>Model period start</t>
  </si>
  <si>
    <t>Model period end</t>
  </si>
  <si>
    <t>Model period end date</t>
  </si>
  <si>
    <t>Financial year</t>
  </si>
  <si>
    <t>Period duration</t>
  </si>
  <si>
    <t>Recurring event payment month 1</t>
  </si>
  <si>
    <t>Recurring event payment month 2</t>
  </si>
  <si>
    <t>Recurring event payment month 3</t>
  </si>
  <si>
    <t>Recurring event payment month 4</t>
  </si>
  <si>
    <t>Annual payment event month</t>
  </si>
  <si>
    <t>Type 1 flag: One event on a specific date</t>
  </si>
  <si>
    <t>One event on a specific date flag</t>
  </si>
  <si>
    <t>Type 2 flag: All periods before a specific date</t>
  </si>
  <si>
    <t>All periods before a specific date flag</t>
  </si>
  <si>
    <t>All periods after a specific date flag</t>
  </si>
  <si>
    <t>Type 3 flag: All periods after a specific date</t>
  </si>
  <si>
    <t>Type 4 flag: All periods in between two dates</t>
  </si>
  <si>
    <t>All periods in between two dates flag</t>
  </si>
  <si>
    <t>Quarterly payment flag</t>
  </si>
  <si>
    <t>Annual event flag</t>
  </si>
  <si>
    <t>Semi-annual payment event month 1</t>
  </si>
  <si>
    <t>Semi-annual payment event month 2</t>
  </si>
  <si>
    <t>Semi-annual event flag</t>
  </si>
  <si>
    <t>NO 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</si>
</sst>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#,##0_);\(#,##0\);&quot;-  &quot;;&quot; &quot;@"/>
    <numFmt numFmtId="167" formatCode="#,##0.0_);\(#,##0.0\);&quot;-  &quot;;&quot; &quot;@"/>
    <numFmt numFmtId="168" formatCode="###0_);\(#,##0\);&quot;-  &quot;;&quot; &quot;@"/>
    <numFmt numFmtId="169" formatCode="#,##0_);\(#,##0\);&quot;-  &quot;;&quot; &quot;@&quot; &quot;"/>
    <numFmt numFmtId="170" formatCode="0.00%_);\-0.00%_);&quot;-  &quot;;&quot; &quot;@&quot; &quot;"/>
    <numFmt numFmtId="171" formatCode="#,##0.0000_);\(#,##0.0000\);&quot;-  &quot;;&quot; &quot;@&quot; &quot;"/>
    <numFmt numFmtId="172" formatCode="###0_);\(###0\);&quot;-  &quot;;&quot; &quot;@&quot; &quot;"/>
    <numFmt numFmtId="173" formatCode="dd\ mmm\ yyyy_);\(###0\);&quot;-  &quot;;&quot; &quot;@&quot; &quot;"/>
    <numFmt numFmtId="174" formatCode="dd\ mmm\ yy_);\(###0\);&quot;-  &quot;;&quot; &quot;@&quot; &quot;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169" fontId="0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73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</cellStyleXfs>
  <cellXfs count="151">
    <xf numFmtId="169" fontId="0" fillId="0" borderId="0" xfId="0" applyAlignment="1">
      <alignment vertical="top"/>
    </xf>
    <xf numFmtId="166" fontId="5" fillId="0" borderId="0" xfId="1" applyFont="1" applyFill="1" applyAlignment="1">
      <alignment vertical="top"/>
    </xf>
    <xf numFmtId="166" fontId="3" fillId="0" borderId="0" xfId="1" applyFont="1" applyAlignment="1">
      <alignment vertical="top"/>
    </xf>
    <xf numFmtId="166" fontId="5" fillId="0" borderId="0" xfId="1" applyFont="1" applyAlignment="1">
      <alignment vertical="top"/>
    </xf>
    <xf numFmtId="166" fontId="0" fillId="0" borderId="0" xfId="1" applyFont="1" applyBorder="1" applyAlignment="1">
      <alignment vertical="top"/>
    </xf>
    <xf numFmtId="166" fontId="6" fillId="0" borderId="0" xfId="1" applyFont="1" applyBorder="1" applyAlignment="1">
      <alignment vertical="top"/>
    </xf>
    <xf numFmtId="166" fontId="1" fillId="0" borderId="0" xfId="1" applyFont="1" applyFill="1" applyAlignment="1">
      <alignment vertical="top"/>
    </xf>
    <xf numFmtId="166" fontId="3" fillId="0" borderId="0" xfId="1" applyFont="1" applyFill="1" applyBorder="1" applyAlignment="1">
      <alignment vertical="top"/>
    </xf>
    <xf numFmtId="174" fontId="0" fillId="0" borderId="0" xfId="3" applyFont="1" applyAlignment="1">
      <alignment vertical="top"/>
    </xf>
    <xf numFmtId="173" fontId="5" fillId="0" borderId="0" xfId="2" applyFont="1" applyFill="1" applyAlignment="1">
      <alignment vertical="top"/>
    </xf>
    <xf numFmtId="166" fontId="1" fillId="0" borderId="0" xfId="1" applyFont="1" applyAlignment="1">
      <alignment vertical="top"/>
    </xf>
    <xf numFmtId="173" fontId="3" fillId="0" borderId="0" xfId="2" applyFont="1" applyAlignment="1">
      <alignment vertical="top"/>
    </xf>
    <xf numFmtId="174" fontId="3" fillId="0" borderId="0" xfId="3" applyFont="1" applyFill="1" applyAlignment="1">
      <alignment vertical="top"/>
    </xf>
    <xf numFmtId="173" fontId="7" fillId="0" borderId="0" xfId="2" applyFont="1" applyAlignment="1">
      <alignment vertical="top"/>
    </xf>
    <xf numFmtId="166" fontId="5" fillId="0" borderId="0" xfId="1" applyFont="1" applyFill="1" applyBorder="1" applyAlignment="1">
      <alignment vertical="top"/>
    </xf>
    <xf numFmtId="166" fontId="3" fillId="0" borderId="0" xfId="1" applyFont="1" applyFill="1" applyAlignment="1">
      <alignment vertical="top"/>
    </xf>
    <xf numFmtId="166" fontId="4" fillId="0" borderId="0" xfId="1" applyFont="1" applyFill="1" applyAlignment="1">
      <alignment vertical="top"/>
    </xf>
    <xf numFmtId="166" fontId="1" fillId="0" borderId="0" xfId="1" applyFont="1" applyFill="1" applyAlignment="1">
      <alignment horizontal="right" vertical="top"/>
    </xf>
    <xf numFmtId="166" fontId="4" fillId="0" borderId="0" xfId="1" applyFont="1" applyFill="1" applyBorder="1" applyAlignment="1">
      <alignment vertical="top"/>
    </xf>
    <xf numFmtId="166" fontId="6" fillId="0" borderId="0" xfId="1" applyFont="1">
      <alignment vertical="top"/>
    </xf>
    <xf numFmtId="166" fontId="10" fillId="0" borderId="0" xfId="1" applyFont="1" applyFill="1" applyAlignment="1">
      <alignment vertical="top"/>
    </xf>
    <xf numFmtId="169" fontId="3" fillId="0" borderId="0" xfId="0" applyFont="1" applyAlignment="1">
      <alignment vertical="top"/>
    </xf>
    <xf numFmtId="166" fontId="5" fillId="0" borderId="0" xfId="1" applyFont="1" applyFill="1">
      <alignment vertical="top"/>
    </xf>
    <xf numFmtId="166" fontId="3" fillId="0" borderId="0" xfId="1" applyFont="1" applyFill="1">
      <alignment vertical="top"/>
    </xf>
    <xf numFmtId="166" fontId="6" fillId="0" borderId="0" xfId="1" applyFont="1" applyFill="1">
      <alignment vertical="top"/>
    </xf>
    <xf numFmtId="166" fontId="1" fillId="0" borderId="0" xfId="1" applyFont="1">
      <alignment vertical="top"/>
    </xf>
    <xf numFmtId="174" fontId="8" fillId="0" borderId="0" xfId="3" applyFont="1">
      <alignment vertical="top"/>
    </xf>
    <xf numFmtId="166" fontId="1" fillId="0" borderId="0" xfId="1" applyFont="1" applyFill="1">
      <alignment vertical="top"/>
    </xf>
    <xf numFmtId="167" fontId="8" fillId="0" borderId="0" xfId="4" applyNumberFormat="1" applyFont="1" applyFill="1">
      <alignment vertical="top"/>
    </xf>
    <xf numFmtId="167" fontId="8" fillId="0" borderId="0" xfId="4" applyNumberFormat="1" applyFont="1">
      <alignment vertical="top"/>
    </xf>
    <xf numFmtId="169" fontId="1" fillId="0" borderId="0" xfId="0" applyFont="1">
      <alignment vertical="top"/>
    </xf>
    <xf numFmtId="169" fontId="4" fillId="0" borderId="0" xfId="0" applyFont="1" applyFill="1" applyBorder="1">
      <alignment vertical="top"/>
    </xf>
    <xf numFmtId="169" fontId="1" fillId="0" borderId="0" xfId="0" applyFont="1" applyFill="1" applyBorder="1">
      <alignment vertical="top"/>
    </xf>
    <xf numFmtId="166" fontId="3" fillId="0" borderId="0" xfId="1" applyFont="1" applyFill="1" applyBorder="1">
      <alignment vertical="top"/>
    </xf>
    <xf numFmtId="166" fontId="3" fillId="0" borderId="0" xfId="1" applyFont="1">
      <alignment vertical="top"/>
    </xf>
    <xf numFmtId="169" fontId="3" fillId="0" borderId="0" xfId="0" applyFont="1" applyFill="1" applyAlignment="1">
      <alignment vertical="top"/>
    </xf>
    <xf numFmtId="166" fontId="1" fillId="0" borderId="0" xfId="1" applyFont="1" applyFill="1" applyBorder="1" applyAlignment="1">
      <alignment vertical="top"/>
    </xf>
    <xf numFmtId="169" fontId="5" fillId="0" borderId="1" xfId="0" applyFont="1" applyBorder="1" applyAlignment="1">
      <alignment horizontal="right" vertical="top"/>
    </xf>
    <xf numFmtId="169" fontId="5" fillId="0" borderId="1" xfId="0" applyFont="1" applyBorder="1" applyAlignment="1">
      <alignment vertical="top"/>
    </xf>
    <xf numFmtId="169" fontId="0" fillId="0" borderId="0" xfId="0" applyFont="1">
      <alignment vertical="top"/>
    </xf>
    <xf numFmtId="173" fontId="1" fillId="0" borderId="0" xfId="2" applyFont="1" applyAlignment="1">
      <alignment vertical="top"/>
    </xf>
    <xf numFmtId="166" fontId="1" fillId="0" borderId="0" xfId="1" applyFont="1" applyFill="1" applyBorder="1">
      <alignment vertical="top"/>
    </xf>
    <xf numFmtId="166" fontId="0" fillId="0" borderId="0" xfId="1" applyFont="1" applyFill="1" applyBorder="1" applyAlignment="1">
      <alignment vertical="top"/>
    </xf>
    <xf numFmtId="174" fontId="9" fillId="0" borderId="0" xfId="3" applyFont="1" applyFill="1" applyBorder="1">
      <alignment vertical="top"/>
    </xf>
    <xf numFmtId="167" fontId="8" fillId="0" borderId="0" xfId="4" applyNumberFormat="1" applyFont="1" applyFill="1" applyBorder="1">
      <alignment vertical="top"/>
    </xf>
    <xf numFmtId="173" fontId="7" fillId="0" borderId="0" xfId="2" applyFont="1" applyFill="1" applyBorder="1" applyAlignment="1">
      <alignment vertical="top"/>
    </xf>
    <xf numFmtId="166" fontId="7" fillId="0" borderId="0" xfId="1" applyFont="1" applyFill="1" applyBorder="1">
      <alignment vertical="top"/>
    </xf>
    <xf numFmtId="174" fontId="8" fillId="0" borderId="0" xfId="3" applyFont="1" applyFill="1" applyBorder="1">
      <alignment vertical="top"/>
    </xf>
    <xf numFmtId="174" fontId="3" fillId="0" borderId="0" xfId="3" applyFont="1" applyFill="1" applyBorder="1" applyAlignment="1">
      <alignment vertical="top"/>
    </xf>
    <xf numFmtId="174" fontId="0" fillId="0" borderId="0" xfId="3" applyFont="1" applyFill="1" applyBorder="1" applyAlignment="1">
      <alignment vertical="top"/>
    </xf>
    <xf numFmtId="169" fontId="0" fillId="0" borderId="0" xfId="0" applyFont="1" applyFill="1" applyBorder="1">
      <alignment vertical="top"/>
    </xf>
    <xf numFmtId="166" fontId="1" fillId="0" borderId="0" xfId="1" applyFont="1" applyFill="1" applyBorder="1" applyAlignment="1">
      <alignment horizontal="right" vertical="top"/>
    </xf>
    <xf numFmtId="166" fontId="10" fillId="0" borderId="0" xfId="1" applyFont="1" applyFill="1" applyBorder="1" applyAlignment="1">
      <alignment vertical="top"/>
    </xf>
    <xf numFmtId="174" fontId="5" fillId="0" borderId="0" xfId="3" applyFont="1" applyFill="1" applyBorder="1">
      <alignment vertical="top"/>
    </xf>
    <xf numFmtId="174" fontId="4" fillId="0" borderId="0" xfId="3" applyFont="1" applyFill="1" applyBorder="1">
      <alignment vertical="top"/>
    </xf>
    <xf numFmtId="174" fontId="1" fillId="0" borderId="0" xfId="3" applyFont="1" applyFill="1" applyBorder="1" applyAlignment="1">
      <alignment horizontal="right" vertical="top"/>
    </xf>
    <xf numFmtId="166" fontId="5" fillId="0" borderId="0" xfId="1" applyFont="1" applyFill="1" applyBorder="1">
      <alignment vertical="top"/>
    </xf>
    <xf numFmtId="166" fontId="4" fillId="0" borderId="0" xfId="1" applyFont="1" applyFill="1" applyBorder="1">
      <alignment vertical="top"/>
    </xf>
    <xf numFmtId="169" fontId="5" fillId="0" borderId="0" xfId="0" applyFont="1" applyFill="1" applyBorder="1">
      <alignment vertical="top"/>
    </xf>
    <xf numFmtId="167" fontId="5" fillId="0" borderId="0" xfId="4" applyNumberFormat="1" applyFont="1" applyFill="1" applyBorder="1">
      <alignment vertical="top"/>
    </xf>
    <xf numFmtId="173" fontId="5" fillId="0" borderId="0" xfId="2" applyFont="1" applyFill="1" applyBorder="1" applyAlignment="1">
      <alignment vertical="top"/>
    </xf>
    <xf numFmtId="167" fontId="4" fillId="0" borderId="0" xfId="4" applyNumberFormat="1" applyFont="1" applyFill="1" applyBorder="1">
      <alignment vertical="top"/>
    </xf>
    <xf numFmtId="167" fontId="1" fillId="0" borderId="0" xfId="4" applyNumberFormat="1" applyFont="1" applyFill="1" applyBorder="1" applyAlignment="1">
      <alignment horizontal="right" vertical="top"/>
    </xf>
    <xf numFmtId="173" fontId="4" fillId="0" borderId="0" xfId="2" applyFont="1" applyFill="1" applyBorder="1" applyAlignment="1">
      <alignment vertical="top"/>
    </xf>
    <xf numFmtId="173" fontId="1" fillId="0" borderId="0" xfId="2" applyFont="1" applyFill="1" applyBorder="1" applyAlignment="1">
      <alignment horizontal="right" vertical="top"/>
    </xf>
    <xf numFmtId="174" fontId="5" fillId="0" borderId="0" xfId="3" applyFont="1" applyFill="1" applyBorder="1" applyAlignment="1">
      <alignment vertical="top"/>
    </xf>
    <xf numFmtId="174" fontId="4" fillId="0" borderId="0" xfId="3" applyFont="1" applyFill="1" applyBorder="1" applyAlignment="1">
      <alignment vertical="top"/>
    </xf>
    <xf numFmtId="173" fontId="1" fillId="0" borderId="0" xfId="2" applyFont="1" applyFill="1" applyAlignment="1">
      <alignment vertical="top"/>
    </xf>
    <xf numFmtId="173" fontId="4" fillId="0" borderId="0" xfId="2" applyFont="1" applyFill="1" applyAlignment="1">
      <alignment vertical="top"/>
    </xf>
    <xf numFmtId="173" fontId="1" fillId="0" borderId="0" xfId="2" applyFont="1" applyFill="1" applyAlignment="1">
      <alignment horizontal="right" vertical="top"/>
    </xf>
    <xf numFmtId="166" fontId="4" fillId="0" borderId="0" xfId="1" applyFont="1" applyFill="1">
      <alignment vertical="top"/>
    </xf>
    <xf numFmtId="168" fontId="1" fillId="0" borderId="0" xfId="0" applyNumberFormat="1" applyFont="1" applyFill="1">
      <alignment vertical="top"/>
    </xf>
    <xf numFmtId="172" fontId="1" fillId="0" borderId="0" xfId="9" applyFont="1">
      <alignment vertical="top"/>
    </xf>
    <xf numFmtId="166" fontId="1" fillId="0" borderId="0" xfId="1" applyNumberFormat="1" applyFont="1" applyAlignment="1">
      <alignment vertical="top"/>
    </xf>
    <xf numFmtId="174" fontId="1" fillId="0" borderId="0" xfId="3" applyFont="1">
      <alignment vertical="top"/>
    </xf>
    <xf numFmtId="174" fontId="1" fillId="0" borderId="0" xfId="1" applyNumberFormat="1" applyFont="1" applyAlignment="1">
      <alignment vertical="top"/>
    </xf>
    <xf numFmtId="174" fontId="8" fillId="0" borderId="0" xfId="3" applyFont="1" applyFill="1">
      <alignment vertical="top"/>
    </xf>
    <xf numFmtId="174" fontId="0" fillId="0" borderId="0" xfId="3" applyFont="1" applyFill="1" applyAlignment="1">
      <alignment vertical="top"/>
    </xf>
    <xf numFmtId="169" fontId="0" fillId="0" borderId="0" xfId="0" applyFont="1" applyFill="1">
      <alignment vertical="top"/>
    </xf>
    <xf numFmtId="166" fontId="14" fillId="0" borderId="0" xfId="1" applyFont="1" applyFill="1" applyBorder="1" applyAlignment="1">
      <alignment vertical="top"/>
    </xf>
    <xf numFmtId="166" fontId="16" fillId="0" borderId="0" xfId="1" applyFont="1" applyFill="1" applyBorder="1" applyAlignment="1">
      <alignment horizontal="right" vertical="top"/>
    </xf>
    <xf numFmtId="166" fontId="5" fillId="0" borderId="0" xfId="1" applyNumberFormat="1" applyFont="1" applyFill="1" applyAlignment="1">
      <alignment vertical="top"/>
    </xf>
    <xf numFmtId="166" fontId="4" fillId="0" borderId="0" xfId="1" applyNumberFormat="1" applyFont="1" applyFill="1" applyAlignment="1">
      <alignment vertical="top"/>
    </xf>
    <xf numFmtId="166" fontId="1" fillId="0" borderId="0" xfId="1" applyNumberFormat="1" applyFont="1" applyFill="1" applyAlignment="1">
      <alignment horizontal="right" vertical="top"/>
    </xf>
    <xf numFmtId="166" fontId="0" fillId="0" borderId="0" xfId="1" applyNumberFormat="1" applyFont="1" applyAlignment="1">
      <alignment vertical="top"/>
    </xf>
    <xf numFmtId="174" fontId="14" fillId="0" borderId="0" xfId="3" applyFont="1" applyFill="1" applyBorder="1" applyAlignment="1">
      <alignment vertical="top"/>
    </xf>
    <xf numFmtId="174" fontId="15" fillId="0" borderId="0" xfId="3" applyFont="1" applyFill="1" applyBorder="1" applyAlignment="1">
      <alignment vertical="top"/>
    </xf>
    <xf numFmtId="174" fontId="16" fillId="0" borderId="0" xfId="3" applyFont="1" applyFill="1" applyBorder="1" applyAlignment="1">
      <alignment horizontal="right" vertical="top"/>
    </xf>
    <xf numFmtId="174" fontId="16" fillId="0" borderId="0" xfId="3" applyFont="1" applyFill="1" applyAlignment="1">
      <alignment vertical="top"/>
    </xf>
    <xf numFmtId="174" fontId="16" fillId="0" borderId="0" xfId="3" applyFont="1" applyFill="1" applyBorder="1" applyAlignment="1">
      <alignment vertical="top"/>
    </xf>
    <xf numFmtId="166" fontId="14" fillId="0" borderId="0" xfId="1" applyFont="1" applyFill="1" applyBorder="1">
      <alignment vertical="top"/>
    </xf>
    <xf numFmtId="166" fontId="15" fillId="0" borderId="0" xfId="1" applyFont="1" applyFill="1" applyBorder="1">
      <alignment vertical="top"/>
    </xf>
    <xf numFmtId="166" fontId="16" fillId="0" borderId="0" xfId="1" applyFont="1">
      <alignment vertical="top"/>
    </xf>
    <xf numFmtId="166" fontId="16" fillId="0" borderId="0" xfId="1" applyFont="1" applyFill="1">
      <alignment vertical="top"/>
    </xf>
    <xf numFmtId="168" fontId="16" fillId="0" borderId="0" xfId="0" applyNumberFormat="1" applyFont="1" applyFill="1">
      <alignment vertical="top"/>
    </xf>
    <xf numFmtId="166" fontId="16" fillId="0" borderId="0" xfId="1" applyFont="1" applyFill="1" applyBorder="1">
      <alignment vertical="top"/>
    </xf>
    <xf numFmtId="174" fontId="5" fillId="0" borderId="0" xfId="1" applyNumberFormat="1" applyFont="1" applyFill="1" applyAlignment="1">
      <alignment vertical="top"/>
    </xf>
    <xf numFmtId="174" fontId="4" fillId="0" borderId="0" xfId="1" applyNumberFormat="1" applyFont="1" applyFill="1" applyAlignment="1">
      <alignment vertical="top"/>
    </xf>
    <xf numFmtId="174" fontId="1" fillId="0" borderId="0" xfId="1" applyNumberFormat="1" applyFont="1" applyFill="1" applyAlignment="1">
      <alignment horizontal="right" vertical="top"/>
    </xf>
    <xf numFmtId="174" fontId="1" fillId="0" borderId="0" xfId="3" applyNumberFormat="1" applyFont="1">
      <alignment vertical="top"/>
    </xf>
    <xf numFmtId="174" fontId="12" fillId="0" borderId="0" xfId="3" applyFont="1" applyFill="1">
      <alignment vertical="top"/>
    </xf>
    <xf numFmtId="169" fontId="0" fillId="0" borderId="0" xfId="0" applyFill="1" applyAlignment="1">
      <alignment vertical="top"/>
    </xf>
    <xf numFmtId="174" fontId="1" fillId="0" borderId="0" xfId="1" applyNumberFormat="1" applyFont="1" applyFill="1" applyAlignment="1">
      <alignment vertical="top"/>
    </xf>
    <xf numFmtId="166" fontId="12" fillId="0" borderId="0" xfId="1" applyFont="1" applyFill="1" applyAlignment="1">
      <alignment vertical="top"/>
    </xf>
    <xf numFmtId="169" fontId="0" fillId="0" borderId="0" xfId="0">
      <alignment vertical="top"/>
    </xf>
    <xf numFmtId="166" fontId="12" fillId="0" borderId="0" xfId="1" applyNumberFormat="1" applyFont="1" applyAlignment="1">
      <alignment vertical="top"/>
    </xf>
    <xf numFmtId="166" fontId="12" fillId="0" borderId="0" xfId="1" applyFont="1" applyFill="1" applyBorder="1" applyAlignment="1">
      <alignment vertical="top"/>
    </xf>
    <xf numFmtId="173" fontId="3" fillId="2" borderId="2" xfId="2" applyFont="1" applyFill="1" applyBorder="1">
      <alignment vertical="top"/>
    </xf>
    <xf numFmtId="166" fontId="3" fillId="2" borderId="2" xfId="1" applyFont="1" applyFill="1" applyBorder="1">
      <alignment vertical="top"/>
    </xf>
    <xf numFmtId="169" fontId="3" fillId="2" borderId="2" xfId="0" applyFont="1" applyFill="1" applyBorder="1" applyAlignment="1">
      <alignment vertical="top"/>
    </xf>
    <xf numFmtId="166" fontId="1" fillId="2" borderId="2" xfId="1" applyFont="1" applyFill="1" applyBorder="1" applyAlignment="1">
      <alignment vertical="top"/>
    </xf>
    <xf numFmtId="166" fontId="1" fillId="0" borderId="0" xfId="1" applyNumberFormat="1" applyFont="1" applyFill="1" applyAlignment="1">
      <alignment vertical="top"/>
    </xf>
    <xf numFmtId="174" fontId="1" fillId="2" borderId="2" xfId="3" applyNumberFormat="1" applyFont="1" applyFill="1" applyBorder="1">
      <alignment vertical="top"/>
    </xf>
    <xf numFmtId="166" fontId="1" fillId="2" borderId="2" xfId="1" applyNumberFormat="1" applyFont="1" applyFill="1" applyBorder="1" applyAlignment="1">
      <alignment vertical="top"/>
    </xf>
    <xf numFmtId="174" fontId="19" fillId="0" borderId="0" xfId="3" applyFont="1" applyFill="1" applyBorder="1" applyAlignment="1">
      <alignment horizontal="right"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vertical="top"/>
    </xf>
    <xf numFmtId="174" fontId="12" fillId="0" borderId="0" xfId="3" applyNumberFormat="1" applyFont="1">
      <alignment vertical="top"/>
    </xf>
    <xf numFmtId="174" fontId="18" fillId="0" borderId="0" xfId="3" applyFont="1" applyFill="1" applyBorder="1">
      <alignment vertical="top"/>
    </xf>
    <xf numFmtId="174" fontId="19" fillId="0" borderId="0" xfId="3" applyNumberFormat="1" applyFont="1">
      <alignment vertical="top"/>
    </xf>
    <xf numFmtId="174" fontId="19" fillId="0" borderId="0" xfId="3" applyFont="1" applyFill="1" applyBorder="1">
      <alignment vertical="top"/>
    </xf>
    <xf numFmtId="169" fontId="18" fillId="0" borderId="0" xfId="0" applyFont="1" applyFill="1" applyBorder="1">
      <alignment vertical="top"/>
    </xf>
    <xf numFmtId="169" fontId="19" fillId="0" borderId="0" xfId="0" applyFont="1" applyFill="1" applyBorder="1">
      <alignment vertical="top"/>
    </xf>
    <xf numFmtId="169" fontId="19" fillId="0" borderId="0" xfId="0" applyFont="1">
      <alignment vertical="top"/>
    </xf>
    <xf numFmtId="172" fontId="17" fillId="0" borderId="0" xfId="9" applyFont="1" applyFill="1" applyBorder="1">
      <alignment vertical="top"/>
    </xf>
    <xf numFmtId="172" fontId="18" fillId="0" borderId="0" xfId="9" applyFont="1" applyFill="1" applyBorder="1">
      <alignment vertical="top"/>
    </xf>
    <xf numFmtId="172" fontId="19" fillId="0" borderId="0" xfId="9" applyFont="1" applyFill="1" applyBorder="1">
      <alignment vertical="top"/>
    </xf>
    <xf numFmtId="172" fontId="19" fillId="0" borderId="0" xfId="9" applyFont="1">
      <alignment vertical="top"/>
    </xf>
    <xf numFmtId="167" fontId="14" fillId="0" borderId="0" xfId="4" applyNumberFormat="1" applyFont="1" applyFill="1" applyBorder="1">
      <alignment vertical="top"/>
    </xf>
    <xf numFmtId="173" fontId="14" fillId="0" borderId="0" xfId="2" applyFont="1" applyFill="1" applyBorder="1" applyAlignment="1">
      <alignment vertical="top"/>
    </xf>
    <xf numFmtId="167" fontId="15" fillId="0" borderId="0" xfId="4" applyNumberFormat="1" applyFont="1" applyFill="1" applyBorder="1">
      <alignment vertical="top"/>
    </xf>
    <xf numFmtId="167" fontId="16" fillId="0" borderId="0" xfId="4" applyNumberFormat="1" applyFont="1" applyFill="1" applyBorder="1" applyAlignment="1">
      <alignment horizontal="right" vertical="top"/>
    </xf>
    <xf numFmtId="167" fontId="16" fillId="0" borderId="0" xfId="4" applyNumberFormat="1" applyFont="1">
      <alignment vertical="top"/>
    </xf>
    <xf numFmtId="167" fontId="16" fillId="0" borderId="0" xfId="4" applyNumberFormat="1" applyFont="1" applyFill="1">
      <alignment vertical="top"/>
    </xf>
    <xf numFmtId="167" fontId="16" fillId="0" borderId="0" xfId="4" applyNumberFormat="1" applyFont="1" applyFill="1" applyBorder="1">
      <alignment vertical="top"/>
    </xf>
    <xf numFmtId="174" fontId="14" fillId="0" borderId="0" xfId="3" applyFont="1" applyFill="1" applyBorder="1">
      <alignment vertical="top"/>
    </xf>
    <xf numFmtId="174" fontId="15" fillId="0" borderId="0" xfId="3" applyFont="1" applyFill="1" applyBorder="1">
      <alignment vertical="top"/>
    </xf>
    <xf numFmtId="174" fontId="16" fillId="0" borderId="0" xfId="3" applyFont="1">
      <alignment vertical="top"/>
    </xf>
    <xf numFmtId="174" fontId="16" fillId="0" borderId="0" xfId="3" applyFont="1" applyFill="1">
      <alignment vertical="top"/>
    </xf>
    <xf numFmtId="174" fontId="16" fillId="0" borderId="0" xfId="3" applyFont="1" applyFill="1" applyBorder="1">
      <alignment vertical="top"/>
    </xf>
    <xf numFmtId="174" fontId="12" fillId="0" borderId="0" xfId="3" applyNumberFormat="1" applyFont="1" applyAlignment="1">
      <alignment vertical="top"/>
    </xf>
    <xf numFmtId="172" fontId="5" fillId="0" borderId="0" xfId="9" applyFont="1" applyFill="1" applyBorder="1">
      <alignment vertical="top"/>
    </xf>
    <xf numFmtId="172" fontId="4" fillId="0" borderId="0" xfId="9" applyFont="1" applyFill="1" applyBorder="1">
      <alignment vertical="top"/>
    </xf>
    <xf numFmtId="172" fontId="1" fillId="0" borderId="0" xfId="9" applyFont="1" applyFill="1" applyBorder="1">
      <alignment vertical="top"/>
    </xf>
    <xf numFmtId="172" fontId="12" fillId="0" borderId="0" xfId="9" applyFont="1">
      <alignment vertical="top"/>
    </xf>
    <xf numFmtId="172" fontId="0" fillId="0" borderId="0" xfId="9" applyFont="1">
      <alignment vertical="top"/>
    </xf>
    <xf numFmtId="169" fontId="3" fillId="0" borderId="0" xfId="0" applyFont="1" applyFill="1" applyBorder="1">
      <alignment vertical="top"/>
    </xf>
    <xf numFmtId="169" fontId="5" fillId="0" borderId="1" xfId="0" applyFont="1" applyBorder="1">
      <alignment vertical="top"/>
    </xf>
    <xf numFmtId="169" fontId="19" fillId="0" borderId="1" xfId="0" applyFont="1" applyBorder="1">
      <alignment vertical="top"/>
    </xf>
  </cellXfs>
  <cellStyles count="11">
    <cellStyle name="Comma" xfId="1" builtinId="3"/>
    <cellStyle name="Comma [0]" xfId="6" builtinId="6" hidden="1"/>
    <cellStyle name="Currency" xfId="7" builtinId="4" hidden="1"/>
    <cellStyle name="Currency [0]" xfId="8" builtinId="7" hidden="1"/>
    <cellStyle name="DateLong" xfId="2" xr:uid="{00000000-0005-0000-0000-000004000000}"/>
    <cellStyle name="DateShort" xfId="3" xr:uid="{00000000-0005-0000-0000-000005000000}"/>
    <cellStyle name="Factor" xfId="4" xr:uid="{00000000-0005-0000-0000-000006000000}"/>
    <cellStyle name="Normal" xfId="0" builtinId="0" customBuiltin="1"/>
    <cellStyle name="Normal 2" xfId="10" xr:uid="{00000000-0005-0000-0000-000008000000}"/>
    <cellStyle name="Percent" xfId="5" builtinId="5" customBuiltin="1"/>
    <cellStyle name="Year" xfId="9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AEAE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  <outlinePr summaryBelow="0" summaryRight="0"/>
  </sheetPr>
  <dimension ref="A1:AG23"/>
  <sheetViews>
    <sheetView showGridLines="0" defaultGridColor="0" colorId="22" zoomScale="110" zoomScaleNormal="110" workbookViewId="0">
      <pane xSplit="8" ySplit="5" topLeftCell="I6" activePane="bottomRight" state="frozen"/>
      <selection activeCell="F2" sqref="F2"/>
      <selection pane="topRight" activeCell="F2" sqref="F2"/>
      <selection pane="bottomLeft" activeCell="F2" sqref="F2"/>
      <selection pane="bottomRight" activeCell="F17" sqref="F17"/>
    </sheetView>
  </sheetViews>
  <sheetFormatPr defaultColWidth="0" defaultRowHeight="13.15" x14ac:dyDescent="0.35"/>
  <cols>
    <col min="1" max="2" width="1.265625" style="1" customWidth="1"/>
    <col min="3" max="3" width="1.265625" style="16" customWidth="1"/>
    <col min="4" max="4" width="1.265625" style="17" customWidth="1"/>
    <col min="5" max="5" width="40.73046875" style="10" customWidth="1"/>
    <col min="6" max="6" width="12.73046875" style="10" customWidth="1"/>
    <col min="7" max="8" width="11.73046875" style="10" customWidth="1"/>
    <col min="9" max="33" width="9.1328125" style="10" customWidth="1"/>
    <col min="34" max="16384" width="9.1328125" style="10" hidden="1"/>
  </cols>
  <sheetData>
    <row r="1" spans="1:8" ht="25.15" x14ac:dyDescent="0.35">
      <c r="A1" s="20" t="str">
        <f ca="1" xml:space="preserve"> RIGHT(CELL("filename", A1), LEN(CELL("filename", A1)) - SEARCH("]", CELL("filename", A1)))</f>
        <v>InpC</v>
      </c>
    </row>
    <row r="2" spans="1:8" customFormat="1" ht="12.75" x14ac:dyDescent="0.35"/>
    <row r="3" spans="1:8" customFormat="1" ht="12.75" x14ac:dyDescent="0.35"/>
    <row r="4" spans="1:8" customFormat="1" ht="12.75" x14ac:dyDescent="0.35"/>
    <row r="5" spans="1:8" s="2" customFormat="1" x14ac:dyDescent="0.35">
      <c r="A5" s="1"/>
      <c r="B5" s="1"/>
      <c r="C5" s="16"/>
      <c r="D5" s="17"/>
      <c r="E5" s="35"/>
      <c r="F5" s="37" t="s">
        <v>16</v>
      </c>
      <c r="G5" s="38" t="s">
        <v>14</v>
      </c>
      <c r="H5" s="3"/>
    </row>
    <row r="7" spans="1:8" s="11" customFormat="1" x14ac:dyDescent="0.35">
      <c r="A7" s="9"/>
      <c r="B7" s="9"/>
      <c r="C7" s="68"/>
      <c r="D7" s="69"/>
      <c r="E7" s="11" t="s">
        <v>20</v>
      </c>
      <c r="F7" s="107">
        <v>43101</v>
      </c>
      <c r="G7" s="11" t="s">
        <v>5</v>
      </c>
    </row>
    <row r="8" spans="1:8" s="34" customFormat="1" x14ac:dyDescent="0.35">
      <c r="A8" s="22"/>
      <c r="B8" s="22"/>
      <c r="C8" s="70"/>
      <c r="D8" s="27"/>
      <c r="E8" s="34" t="s">
        <v>6</v>
      </c>
      <c r="F8" s="108">
        <v>1</v>
      </c>
      <c r="G8" s="34" t="s">
        <v>7</v>
      </c>
    </row>
    <row r="9" spans="1:8" x14ac:dyDescent="0.35">
      <c r="E9" s="21" t="s">
        <v>8</v>
      </c>
      <c r="F9" s="109">
        <v>12</v>
      </c>
      <c r="G9" s="21" t="s">
        <v>9</v>
      </c>
    </row>
    <row r="10" spans="1:8" x14ac:dyDescent="0.35">
      <c r="F10" s="6"/>
    </row>
    <row r="11" spans="1:8" s="75" customFormat="1" x14ac:dyDescent="0.35">
      <c r="A11" s="96"/>
      <c r="B11" s="96"/>
      <c r="C11" s="97"/>
      <c r="D11" s="98"/>
      <c r="E11" s="102" t="s">
        <v>23</v>
      </c>
      <c r="F11" s="112">
        <v>43251</v>
      </c>
      <c r="G11" s="102" t="s">
        <v>5</v>
      </c>
      <c r="H11" s="102"/>
    </row>
    <row r="12" spans="1:8" s="73" customFormat="1" x14ac:dyDescent="0.35">
      <c r="A12" s="81"/>
      <c r="B12" s="81"/>
      <c r="C12" s="82"/>
      <c r="D12" s="83"/>
      <c r="E12" s="73" t="s">
        <v>32</v>
      </c>
      <c r="F12" s="113">
        <v>24</v>
      </c>
      <c r="G12" s="73" t="s">
        <v>7</v>
      </c>
    </row>
    <row r="13" spans="1:8" s="73" customFormat="1" x14ac:dyDescent="0.35">
      <c r="A13" s="81"/>
      <c r="B13" s="81"/>
      <c r="C13" s="82"/>
      <c r="D13" s="83"/>
      <c r="F13" s="111"/>
    </row>
    <row r="14" spans="1:8" s="73" customFormat="1" x14ac:dyDescent="0.35">
      <c r="A14" s="81"/>
      <c r="B14" s="81"/>
      <c r="C14" s="82"/>
      <c r="D14" s="83"/>
      <c r="E14" s="73" t="s">
        <v>37</v>
      </c>
      <c r="F14" s="113">
        <v>12</v>
      </c>
      <c r="G14" s="73" t="s">
        <v>9</v>
      </c>
    </row>
    <row r="15" spans="1:8" s="118" customFormat="1" x14ac:dyDescent="0.35">
      <c r="A15" s="115"/>
      <c r="B15" s="115"/>
      <c r="C15" s="116"/>
      <c r="D15" s="117"/>
    </row>
    <row r="16" spans="1:8" s="118" customFormat="1" x14ac:dyDescent="0.35">
      <c r="A16" s="115"/>
      <c r="B16" s="115"/>
      <c r="C16" s="116"/>
      <c r="D16" s="117"/>
      <c r="E16" s="118" t="s">
        <v>48</v>
      </c>
      <c r="F16" s="113">
        <v>3</v>
      </c>
      <c r="G16" s="73" t="s">
        <v>9</v>
      </c>
    </row>
    <row r="17" spans="1:7" s="118" customFormat="1" x14ac:dyDescent="0.35">
      <c r="A17" s="115"/>
      <c r="B17" s="115"/>
      <c r="C17" s="116"/>
      <c r="D17" s="117"/>
      <c r="E17" s="118" t="s">
        <v>49</v>
      </c>
      <c r="F17" s="113">
        <v>9</v>
      </c>
      <c r="G17" s="73" t="s">
        <v>9</v>
      </c>
    </row>
    <row r="18" spans="1:7" s="118" customFormat="1" x14ac:dyDescent="0.35">
      <c r="A18" s="115"/>
      <c r="B18" s="115"/>
      <c r="C18" s="116"/>
      <c r="D18" s="117"/>
    </row>
    <row r="19" spans="1:7" s="73" customFormat="1" x14ac:dyDescent="0.35">
      <c r="A19" s="81"/>
      <c r="B19" s="81"/>
      <c r="C19" s="82"/>
      <c r="D19" s="83"/>
      <c r="E19" s="10" t="s">
        <v>33</v>
      </c>
      <c r="F19" s="110">
        <v>2</v>
      </c>
      <c r="G19" s="10" t="s">
        <v>9</v>
      </c>
    </row>
    <row r="20" spans="1:7" s="73" customFormat="1" x14ac:dyDescent="0.35">
      <c r="A20" s="81"/>
      <c r="B20" s="81"/>
      <c r="C20" s="82"/>
      <c r="D20" s="83"/>
      <c r="E20" s="10" t="s">
        <v>34</v>
      </c>
      <c r="F20" s="110">
        <v>5</v>
      </c>
      <c r="G20" s="10" t="s">
        <v>9</v>
      </c>
    </row>
    <row r="21" spans="1:7" s="73" customFormat="1" x14ac:dyDescent="0.35">
      <c r="A21" s="81"/>
      <c r="B21" s="81"/>
      <c r="C21" s="82"/>
      <c r="D21" s="83"/>
      <c r="E21" s="10" t="s">
        <v>35</v>
      </c>
      <c r="F21" s="110">
        <v>8</v>
      </c>
      <c r="G21" s="10" t="s">
        <v>9</v>
      </c>
    </row>
    <row r="22" spans="1:7" s="73" customFormat="1" x14ac:dyDescent="0.35">
      <c r="A22" s="81"/>
      <c r="B22" s="81"/>
      <c r="C22" s="82"/>
      <c r="D22" s="83"/>
      <c r="E22" s="10" t="s">
        <v>36</v>
      </c>
      <c r="F22" s="110">
        <v>11</v>
      </c>
      <c r="G22" s="10" t="s">
        <v>9</v>
      </c>
    </row>
    <row r="23" spans="1:7" s="73" customFormat="1" x14ac:dyDescent="0.35">
      <c r="A23" s="81"/>
      <c r="B23" s="81"/>
      <c r="C23" s="82"/>
      <c r="D23" s="83"/>
      <c r="E23" s="84"/>
      <c r="F23"/>
      <c r="G23" s="84"/>
    </row>
  </sheetData>
  <phoneticPr fontId="2" type="noConversion"/>
  <printOptions verticalCentered="1" gridLines="1"/>
  <pageMargins left="0.74803149606299213" right="0.74803149606299213" top="0.98425196850393704" bottom="0.98425196850393704" header="0.51181102362204722" footer="0.51181102362204722"/>
  <pageSetup paperSize="9" scale="55" orientation="landscape" blackAndWhite="1" horizontalDpi="300" verticalDpi="300" r:id="rId1"/>
  <headerFooter alignWithMargins="0">
    <oddHeader>&amp;L&amp;"Arial,Bold"&amp;14PROJECT AIRCO&amp;C&amp;"Arial,Bold"&amp;14Sheet: &amp;A&amp;R&amp;"Arial,Bold"&amp;14STRICTLY CONFIDENTIAL</oddHeader>
    <oddFooter>&amp;L&amp;12&amp;F (Printed on &amp;D at &amp;T) &amp;R&amp;12Page &amp;P of &amp;N</oddFooter>
  </headerFooter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PY95"/>
  <sheetViews>
    <sheetView tabSelected="1" defaultGridColor="0" colorId="22" zoomScaleNormal="100" workbookViewId="0">
      <pane xSplit="9" ySplit="4" topLeftCell="P5" activePane="bottomRight" state="frozen"/>
      <selection activeCell="F3" sqref="F3"/>
      <selection pane="topRight" activeCell="F3" sqref="F3"/>
      <selection pane="bottomLeft" activeCell="F3" sqref="F3"/>
      <selection pane="bottomRight" activeCell="R50" sqref="R50"/>
    </sheetView>
  </sheetViews>
  <sheetFormatPr defaultColWidth="0" defaultRowHeight="13.15" outlineLevelRow="2" x14ac:dyDescent="0.35"/>
  <cols>
    <col min="1" max="2" width="1.265625" style="14" customWidth="1"/>
    <col min="3" max="3" width="1.265625" style="18" customWidth="1"/>
    <col min="4" max="4" width="1.265625" style="51" customWidth="1"/>
    <col min="5" max="5" width="40.73046875" style="10" customWidth="1"/>
    <col min="6" max="6" width="12.73046875" style="10" customWidth="1"/>
    <col min="7" max="8" width="11.73046875" style="10" customWidth="1"/>
    <col min="9" max="9" width="2.73046875" style="6" customWidth="1"/>
    <col min="10" max="57" width="11.73046875" style="10" customWidth="1"/>
    <col min="58" max="441" width="0" hidden="1" customWidth="1"/>
    <col min="442" max="16384" width="11.73046875" hidden="1"/>
  </cols>
  <sheetData>
    <row r="1" spans="1:57" s="36" customFormat="1" ht="25.15" x14ac:dyDescent="0.35">
      <c r="A1" s="52" t="str">
        <f ca="1" xml:space="preserve"> RIGHT(CELL("filename", A1), LEN(CELL("filename", A1)) - SEARCH("]", CELL("filename", A1)))</f>
        <v>Time</v>
      </c>
      <c r="B1" s="14"/>
      <c r="C1" s="18"/>
      <c r="D1" s="51"/>
      <c r="E1" s="10"/>
      <c r="F1" s="10"/>
      <c r="G1" s="10"/>
      <c r="H1" s="10"/>
      <c r="I1" s="6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</row>
    <row r="2" spans="1:57" s="43" customFormat="1" x14ac:dyDescent="0.35">
      <c r="A2" s="53"/>
      <c r="B2" s="53"/>
      <c r="C2" s="54"/>
      <c r="D2" s="55"/>
      <c r="E2" s="99" t="str">
        <f t="shared" ref="E2:AJ2" ca="1" si="0" xml:space="preserve"> E$24</f>
        <v>Model period end</v>
      </c>
      <c r="F2" s="99">
        <f t="shared" ca="1" si="0"/>
        <v>0</v>
      </c>
      <c r="G2" s="99" t="str">
        <f t="shared" ca="1" si="0"/>
        <v>date</v>
      </c>
      <c r="H2" s="99">
        <f t="shared" ca="1" si="0"/>
        <v>0</v>
      </c>
      <c r="I2" s="99">
        <f t="shared" ca="1" si="0"/>
        <v>0</v>
      </c>
      <c r="J2" s="99">
        <f t="shared" ca="1" si="0"/>
        <v>43131</v>
      </c>
      <c r="K2" s="99">
        <f t="shared" ca="1" si="0"/>
        <v>43159</v>
      </c>
      <c r="L2" s="99">
        <f t="shared" ca="1" si="0"/>
        <v>43190</v>
      </c>
      <c r="M2" s="99">
        <f t="shared" ca="1" si="0"/>
        <v>43220</v>
      </c>
      <c r="N2" s="99">
        <f t="shared" ca="1" si="0"/>
        <v>43251</v>
      </c>
      <c r="O2" s="99">
        <f t="shared" ca="1" si="0"/>
        <v>43281</v>
      </c>
      <c r="P2" s="99">
        <f t="shared" ca="1" si="0"/>
        <v>43312</v>
      </c>
      <c r="Q2" s="99">
        <f t="shared" ca="1" si="0"/>
        <v>43343</v>
      </c>
      <c r="R2" s="99">
        <f t="shared" ca="1" si="0"/>
        <v>43373</v>
      </c>
      <c r="S2" s="99">
        <f t="shared" ca="1" si="0"/>
        <v>43404</v>
      </c>
      <c r="T2" s="99">
        <f t="shared" ca="1" si="0"/>
        <v>43434</v>
      </c>
      <c r="U2" s="99">
        <f t="shared" ca="1" si="0"/>
        <v>43465</v>
      </c>
      <c r="V2" s="99">
        <f t="shared" ca="1" si="0"/>
        <v>43496</v>
      </c>
      <c r="W2" s="99">
        <f t="shared" ca="1" si="0"/>
        <v>43524</v>
      </c>
      <c r="X2" s="99">
        <f t="shared" ca="1" si="0"/>
        <v>43555</v>
      </c>
      <c r="Y2" s="99">
        <f t="shared" ca="1" si="0"/>
        <v>43585</v>
      </c>
      <c r="Z2" s="99">
        <f t="shared" ca="1" si="0"/>
        <v>43616</v>
      </c>
      <c r="AA2" s="99">
        <f t="shared" ca="1" si="0"/>
        <v>43646</v>
      </c>
      <c r="AB2" s="99">
        <f t="shared" ca="1" si="0"/>
        <v>43677</v>
      </c>
      <c r="AC2" s="99">
        <f t="shared" ca="1" si="0"/>
        <v>43708</v>
      </c>
      <c r="AD2" s="99">
        <f t="shared" ca="1" si="0"/>
        <v>43738</v>
      </c>
      <c r="AE2" s="99">
        <f t="shared" ca="1" si="0"/>
        <v>43769</v>
      </c>
      <c r="AF2" s="99">
        <f t="shared" ca="1" si="0"/>
        <v>43799</v>
      </c>
      <c r="AG2" s="99">
        <f t="shared" ca="1" si="0"/>
        <v>43830</v>
      </c>
      <c r="AH2" s="99">
        <f t="shared" ca="1" si="0"/>
        <v>43861</v>
      </c>
      <c r="AI2" s="99">
        <f t="shared" ca="1" si="0"/>
        <v>43890</v>
      </c>
      <c r="AJ2" s="99">
        <f t="shared" ca="1" si="0"/>
        <v>43921</v>
      </c>
      <c r="AK2" s="99">
        <f t="shared" ref="AK2:BE2" ca="1" si="1" xml:space="preserve"> AK$24</f>
        <v>43951</v>
      </c>
      <c r="AL2" s="99">
        <f t="shared" ca="1" si="1"/>
        <v>43982</v>
      </c>
      <c r="AM2" s="99">
        <f t="shared" ca="1" si="1"/>
        <v>44012</v>
      </c>
      <c r="AN2" s="99">
        <f t="shared" ca="1" si="1"/>
        <v>44043</v>
      </c>
      <c r="AO2" s="99">
        <f t="shared" ca="1" si="1"/>
        <v>44074</v>
      </c>
      <c r="AP2" s="99">
        <f t="shared" ca="1" si="1"/>
        <v>44104</v>
      </c>
      <c r="AQ2" s="99">
        <f t="shared" ca="1" si="1"/>
        <v>44135</v>
      </c>
      <c r="AR2" s="99">
        <f t="shared" ca="1" si="1"/>
        <v>44165</v>
      </c>
      <c r="AS2" s="99">
        <f t="shared" ca="1" si="1"/>
        <v>44196</v>
      </c>
      <c r="AT2" s="99">
        <f t="shared" ca="1" si="1"/>
        <v>44227</v>
      </c>
      <c r="AU2" s="99">
        <f t="shared" ca="1" si="1"/>
        <v>44255</v>
      </c>
      <c r="AV2" s="99">
        <f t="shared" ca="1" si="1"/>
        <v>44286</v>
      </c>
      <c r="AW2" s="99">
        <f t="shared" ca="1" si="1"/>
        <v>44316</v>
      </c>
      <c r="AX2" s="99">
        <f t="shared" ca="1" si="1"/>
        <v>44347</v>
      </c>
      <c r="AY2" s="99">
        <f t="shared" ca="1" si="1"/>
        <v>44377</v>
      </c>
      <c r="AZ2" s="99">
        <f t="shared" ca="1" si="1"/>
        <v>44408</v>
      </c>
      <c r="BA2" s="99">
        <f t="shared" ca="1" si="1"/>
        <v>44439</v>
      </c>
      <c r="BB2" s="99">
        <f t="shared" ca="1" si="1"/>
        <v>44469</v>
      </c>
      <c r="BC2" s="99">
        <f t="shared" ca="1" si="1"/>
        <v>44500</v>
      </c>
      <c r="BD2" s="99">
        <f t="shared" ca="1" si="1"/>
        <v>44530</v>
      </c>
      <c r="BE2" s="99">
        <f t="shared" ca="1" si="1"/>
        <v>44561</v>
      </c>
    </row>
    <row r="3" spans="1:57" s="7" customFormat="1" x14ac:dyDescent="0.35">
      <c r="A3" s="14"/>
      <c r="B3" s="14"/>
      <c r="C3" s="18"/>
      <c r="D3" s="51"/>
      <c r="E3" s="73" t="str">
        <f t="shared" ref="E3:AJ3" ca="1" si="2" xml:space="preserve"> E$35</f>
        <v>Financial year</v>
      </c>
      <c r="F3" s="73">
        <f t="shared" ca="1" si="2"/>
        <v>0</v>
      </c>
      <c r="G3" s="73" t="str">
        <f t="shared" ca="1" si="2"/>
        <v>year #</v>
      </c>
      <c r="H3" s="73">
        <f t="shared" ca="1" si="2"/>
        <v>0</v>
      </c>
      <c r="I3" s="73">
        <f t="shared" ca="1" si="2"/>
        <v>0</v>
      </c>
      <c r="J3" s="73">
        <f t="shared" ca="1" si="2"/>
        <v>2018</v>
      </c>
      <c r="K3" s="73">
        <f t="shared" ca="1" si="2"/>
        <v>2018</v>
      </c>
      <c r="L3" s="73">
        <f t="shared" ca="1" si="2"/>
        <v>2018</v>
      </c>
      <c r="M3" s="73">
        <f t="shared" ca="1" si="2"/>
        <v>2018</v>
      </c>
      <c r="N3" s="73">
        <f t="shared" ca="1" si="2"/>
        <v>2018</v>
      </c>
      <c r="O3" s="73">
        <f t="shared" ca="1" si="2"/>
        <v>2018</v>
      </c>
      <c r="P3" s="73">
        <f t="shared" ca="1" si="2"/>
        <v>2018</v>
      </c>
      <c r="Q3" s="73">
        <f t="shared" ca="1" si="2"/>
        <v>2018</v>
      </c>
      <c r="R3" s="73">
        <f t="shared" ca="1" si="2"/>
        <v>2018</v>
      </c>
      <c r="S3" s="73">
        <f t="shared" ca="1" si="2"/>
        <v>2018</v>
      </c>
      <c r="T3" s="73">
        <f t="shared" ca="1" si="2"/>
        <v>2018</v>
      </c>
      <c r="U3" s="73">
        <f t="shared" ca="1" si="2"/>
        <v>2018</v>
      </c>
      <c r="V3" s="73">
        <f t="shared" ca="1" si="2"/>
        <v>2019</v>
      </c>
      <c r="W3" s="73">
        <f t="shared" ca="1" si="2"/>
        <v>2019</v>
      </c>
      <c r="X3" s="73">
        <f t="shared" ca="1" si="2"/>
        <v>2019</v>
      </c>
      <c r="Y3" s="73">
        <f t="shared" ca="1" si="2"/>
        <v>2019</v>
      </c>
      <c r="Z3" s="73">
        <f t="shared" ca="1" si="2"/>
        <v>2019</v>
      </c>
      <c r="AA3" s="73">
        <f t="shared" ca="1" si="2"/>
        <v>2019</v>
      </c>
      <c r="AB3" s="73">
        <f t="shared" ca="1" si="2"/>
        <v>2019</v>
      </c>
      <c r="AC3" s="73">
        <f t="shared" ca="1" si="2"/>
        <v>2019</v>
      </c>
      <c r="AD3" s="73">
        <f t="shared" ca="1" si="2"/>
        <v>2019</v>
      </c>
      <c r="AE3" s="73">
        <f t="shared" ca="1" si="2"/>
        <v>2019</v>
      </c>
      <c r="AF3" s="73">
        <f t="shared" ca="1" si="2"/>
        <v>2019</v>
      </c>
      <c r="AG3" s="73">
        <f t="shared" ca="1" si="2"/>
        <v>2019</v>
      </c>
      <c r="AH3" s="73">
        <f t="shared" ca="1" si="2"/>
        <v>2020</v>
      </c>
      <c r="AI3" s="73">
        <f t="shared" ca="1" si="2"/>
        <v>2020</v>
      </c>
      <c r="AJ3" s="73">
        <f t="shared" ca="1" si="2"/>
        <v>2020</v>
      </c>
      <c r="AK3" s="73">
        <f t="shared" ref="AK3:BE3" ca="1" si="3" xml:space="preserve"> AK$35</f>
        <v>2020</v>
      </c>
      <c r="AL3" s="73">
        <f t="shared" ca="1" si="3"/>
        <v>2020</v>
      </c>
      <c r="AM3" s="73">
        <f t="shared" ca="1" si="3"/>
        <v>2020</v>
      </c>
      <c r="AN3" s="73">
        <f t="shared" ca="1" si="3"/>
        <v>2020</v>
      </c>
      <c r="AO3" s="73">
        <f t="shared" ca="1" si="3"/>
        <v>2020</v>
      </c>
      <c r="AP3" s="73">
        <f t="shared" ca="1" si="3"/>
        <v>2020</v>
      </c>
      <c r="AQ3" s="73">
        <f t="shared" ca="1" si="3"/>
        <v>2020</v>
      </c>
      <c r="AR3" s="73">
        <f t="shared" ca="1" si="3"/>
        <v>2020</v>
      </c>
      <c r="AS3" s="73">
        <f t="shared" ca="1" si="3"/>
        <v>2020</v>
      </c>
      <c r="AT3" s="73">
        <f t="shared" ca="1" si="3"/>
        <v>2021</v>
      </c>
      <c r="AU3" s="73">
        <f t="shared" ca="1" si="3"/>
        <v>2021</v>
      </c>
      <c r="AV3" s="73">
        <f t="shared" ca="1" si="3"/>
        <v>2021</v>
      </c>
      <c r="AW3" s="73">
        <f t="shared" ca="1" si="3"/>
        <v>2021</v>
      </c>
      <c r="AX3" s="73">
        <f t="shared" ca="1" si="3"/>
        <v>2021</v>
      </c>
      <c r="AY3" s="73">
        <f t="shared" ca="1" si="3"/>
        <v>2021</v>
      </c>
      <c r="AZ3" s="73">
        <f t="shared" ca="1" si="3"/>
        <v>2021</v>
      </c>
      <c r="BA3" s="73">
        <f t="shared" ca="1" si="3"/>
        <v>2021</v>
      </c>
      <c r="BB3" s="73">
        <f t="shared" ca="1" si="3"/>
        <v>2021</v>
      </c>
      <c r="BC3" s="73">
        <f t="shared" ca="1" si="3"/>
        <v>2021</v>
      </c>
      <c r="BD3" s="73">
        <f t="shared" ca="1" si="3"/>
        <v>2021</v>
      </c>
      <c r="BE3" s="73">
        <f t="shared" ca="1" si="3"/>
        <v>2021</v>
      </c>
    </row>
    <row r="4" spans="1:57" s="148" customFormat="1" x14ac:dyDescent="0.35">
      <c r="A4" s="58"/>
      <c r="B4" s="58"/>
      <c r="C4" s="31"/>
      <c r="D4" s="32"/>
      <c r="E4" s="30" t="str">
        <f t="shared" ref="E4:AJ4" ca="1" si="4" xml:space="preserve"> E$9</f>
        <v>Model column counter</v>
      </c>
      <c r="F4" s="149" t="s">
        <v>16</v>
      </c>
      <c r="G4" s="149" t="s">
        <v>14</v>
      </c>
      <c r="H4" s="149" t="s">
        <v>15</v>
      </c>
      <c r="I4" s="30"/>
      <c r="J4" s="30">
        <f t="shared" ca="1" si="4"/>
        <v>1</v>
      </c>
      <c r="K4" s="30">
        <f t="shared" ca="1" si="4"/>
        <v>2</v>
      </c>
      <c r="L4" s="30">
        <f t="shared" ca="1" si="4"/>
        <v>3</v>
      </c>
      <c r="M4" s="30">
        <f t="shared" ca="1" si="4"/>
        <v>4</v>
      </c>
      <c r="N4" s="30">
        <f t="shared" ca="1" si="4"/>
        <v>5</v>
      </c>
      <c r="O4" s="30">
        <f t="shared" ca="1" si="4"/>
        <v>6</v>
      </c>
      <c r="P4" s="30">
        <f t="shared" ca="1" si="4"/>
        <v>7</v>
      </c>
      <c r="Q4" s="30">
        <f t="shared" ca="1" si="4"/>
        <v>8</v>
      </c>
      <c r="R4" s="30">
        <f t="shared" ca="1" si="4"/>
        <v>9</v>
      </c>
      <c r="S4" s="30">
        <f t="shared" ca="1" si="4"/>
        <v>10</v>
      </c>
      <c r="T4" s="30">
        <f t="shared" ca="1" si="4"/>
        <v>11</v>
      </c>
      <c r="U4" s="30">
        <f t="shared" ca="1" si="4"/>
        <v>12</v>
      </c>
      <c r="V4" s="30">
        <f t="shared" ca="1" si="4"/>
        <v>13</v>
      </c>
      <c r="W4" s="30">
        <f t="shared" ca="1" si="4"/>
        <v>14</v>
      </c>
      <c r="X4" s="30">
        <f t="shared" ca="1" si="4"/>
        <v>15</v>
      </c>
      <c r="Y4" s="30">
        <f t="shared" ca="1" si="4"/>
        <v>16</v>
      </c>
      <c r="Z4" s="30">
        <f t="shared" ca="1" si="4"/>
        <v>17</v>
      </c>
      <c r="AA4" s="30">
        <f t="shared" ca="1" si="4"/>
        <v>18</v>
      </c>
      <c r="AB4" s="30">
        <f t="shared" ca="1" si="4"/>
        <v>19</v>
      </c>
      <c r="AC4" s="30">
        <f t="shared" ca="1" si="4"/>
        <v>20</v>
      </c>
      <c r="AD4" s="30">
        <f t="shared" ca="1" si="4"/>
        <v>21</v>
      </c>
      <c r="AE4" s="30">
        <f t="shared" ca="1" si="4"/>
        <v>22</v>
      </c>
      <c r="AF4" s="30">
        <f t="shared" ca="1" si="4"/>
        <v>23</v>
      </c>
      <c r="AG4" s="30">
        <f t="shared" ca="1" si="4"/>
        <v>24</v>
      </c>
      <c r="AH4" s="30">
        <f t="shared" ca="1" si="4"/>
        <v>25</v>
      </c>
      <c r="AI4" s="30">
        <f t="shared" ca="1" si="4"/>
        <v>26</v>
      </c>
      <c r="AJ4" s="30">
        <f t="shared" ca="1" si="4"/>
        <v>27</v>
      </c>
      <c r="AK4" s="30">
        <f t="shared" ref="AK4:BE4" ca="1" si="5" xml:space="preserve"> AK$9</f>
        <v>28</v>
      </c>
      <c r="AL4" s="30">
        <f t="shared" ca="1" si="5"/>
        <v>29</v>
      </c>
      <c r="AM4" s="30">
        <f t="shared" ca="1" si="5"/>
        <v>30</v>
      </c>
      <c r="AN4" s="30">
        <f t="shared" ca="1" si="5"/>
        <v>31</v>
      </c>
      <c r="AO4" s="30">
        <f t="shared" ca="1" si="5"/>
        <v>32</v>
      </c>
      <c r="AP4" s="30">
        <f t="shared" ca="1" si="5"/>
        <v>33</v>
      </c>
      <c r="AQ4" s="30">
        <f t="shared" ca="1" si="5"/>
        <v>34</v>
      </c>
      <c r="AR4" s="30">
        <f t="shared" ca="1" si="5"/>
        <v>35</v>
      </c>
      <c r="AS4" s="30">
        <f t="shared" ca="1" si="5"/>
        <v>36</v>
      </c>
      <c r="AT4" s="30">
        <f t="shared" ca="1" si="5"/>
        <v>37</v>
      </c>
      <c r="AU4" s="30">
        <f t="shared" ca="1" si="5"/>
        <v>38</v>
      </c>
      <c r="AV4" s="30">
        <f t="shared" ca="1" si="5"/>
        <v>39</v>
      </c>
      <c r="AW4" s="30">
        <f t="shared" ca="1" si="5"/>
        <v>40</v>
      </c>
      <c r="AX4" s="30">
        <f t="shared" ca="1" si="5"/>
        <v>41</v>
      </c>
      <c r="AY4" s="30">
        <f t="shared" ca="1" si="5"/>
        <v>42</v>
      </c>
      <c r="AZ4" s="30">
        <f t="shared" ca="1" si="5"/>
        <v>43</v>
      </c>
      <c r="BA4" s="30">
        <f t="shared" ca="1" si="5"/>
        <v>44</v>
      </c>
      <c r="BB4" s="30">
        <f t="shared" ca="1" si="5"/>
        <v>45</v>
      </c>
      <c r="BC4" s="30">
        <f t="shared" ca="1" si="5"/>
        <v>46</v>
      </c>
      <c r="BD4" s="30">
        <f t="shared" ca="1" si="5"/>
        <v>47</v>
      </c>
      <c r="BE4" s="30">
        <f t="shared" ca="1" si="5"/>
        <v>48</v>
      </c>
    </row>
    <row r="5" spans="1:57" s="36" customFormat="1" x14ac:dyDescent="0.35">
      <c r="A5" s="14"/>
      <c r="B5" s="14"/>
      <c r="C5" s="18"/>
      <c r="D5" s="51"/>
      <c r="E5" s="10"/>
      <c r="F5" s="10"/>
      <c r="G5" s="10"/>
      <c r="H5" s="10"/>
      <c r="I5" s="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57" s="36" customFormat="1" x14ac:dyDescent="0.35">
      <c r="A6" s="14"/>
      <c r="B6" s="14"/>
      <c r="C6" s="18"/>
      <c r="D6" s="51"/>
      <c r="E6" s="10"/>
      <c r="F6" s="10"/>
      <c r="G6" s="10"/>
      <c r="H6" s="10"/>
      <c r="I6" s="6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</row>
    <row r="7" spans="1:57" s="42" customFormat="1" collapsed="1" x14ac:dyDescent="0.35">
      <c r="A7" s="14" t="s">
        <v>3</v>
      </c>
      <c r="B7" s="14"/>
      <c r="C7" s="18"/>
      <c r="D7" s="51"/>
      <c r="E7" s="4"/>
      <c r="F7" s="4"/>
      <c r="G7" s="5"/>
      <c r="H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57" s="42" customFormat="1" hidden="1" outlineLevel="1" x14ac:dyDescent="0.35">
      <c r="A8" s="14"/>
      <c r="B8" s="14" t="s">
        <v>19</v>
      </c>
      <c r="C8" s="18"/>
      <c r="D8" s="51"/>
      <c r="E8" s="4"/>
      <c r="F8" s="4"/>
      <c r="G8" s="5"/>
      <c r="H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s="136" customFormat="1" hidden="1" outlineLevel="2" x14ac:dyDescent="0.35">
      <c r="A9" s="130"/>
      <c r="B9" s="131"/>
      <c r="C9" s="132"/>
      <c r="D9" s="133"/>
      <c r="E9" s="134" t="s">
        <v>0</v>
      </c>
      <c r="F9" s="134"/>
      <c r="G9" s="134" t="s">
        <v>10</v>
      </c>
      <c r="H9" s="134"/>
      <c r="I9" s="135"/>
      <c r="J9" s="134">
        <f t="shared" ref="J9:AG9" ca="1" si="6" xml:space="preserve"> I9 + 1</f>
        <v>1</v>
      </c>
      <c r="K9" s="134">
        <f t="shared" ca="1" si="6"/>
        <v>2</v>
      </c>
      <c r="L9" s="134">
        <f t="shared" ca="1" si="6"/>
        <v>3</v>
      </c>
      <c r="M9" s="134">
        <f t="shared" ca="1" si="6"/>
        <v>4</v>
      </c>
      <c r="N9" s="134">
        <f t="shared" ca="1" si="6"/>
        <v>5</v>
      </c>
      <c r="O9" s="134">
        <f t="shared" ca="1" si="6"/>
        <v>6</v>
      </c>
      <c r="P9" s="134">
        <f t="shared" ca="1" si="6"/>
        <v>7</v>
      </c>
      <c r="Q9" s="134">
        <f t="shared" ca="1" si="6"/>
        <v>8</v>
      </c>
      <c r="R9" s="134">
        <f t="shared" ca="1" si="6"/>
        <v>9</v>
      </c>
      <c r="S9" s="134">
        <f t="shared" ca="1" si="6"/>
        <v>10</v>
      </c>
      <c r="T9" s="134">
        <f t="shared" ca="1" si="6"/>
        <v>11</v>
      </c>
      <c r="U9" s="134">
        <f t="shared" ca="1" si="6"/>
        <v>12</v>
      </c>
      <c r="V9" s="134">
        <f t="shared" ca="1" si="6"/>
        <v>13</v>
      </c>
      <c r="W9" s="134">
        <f t="shared" ca="1" si="6"/>
        <v>14</v>
      </c>
      <c r="X9" s="134">
        <f t="shared" ca="1" si="6"/>
        <v>15</v>
      </c>
      <c r="Y9" s="134">
        <f t="shared" ca="1" si="6"/>
        <v>16</v>
      </c>
      <c r="Z9" s="134">
        <f t="shared" ca="1" si="6"/>
        <v>17</v>
      </c>
      <c r="AA9" s="134">
        <f t="shared" ca="1" si="6"/>
        <v>18</v>
      </c>
      <c r="AB9" s="134">
        <f t="shared" ca="1" si="6"/>
        <v>19</v>
      </c>
      <c r="AC9" s="134">
        <f t="shared" ca="1" si="6"/>
        <v>20</v>
      </c>
      <c r="AD9" s="134">
        <f t="shared" ca="1" si="6"/>
        <v>21</v>
      </c>
      <c r="AE9" s="134">
        <f t="shared" ca="1" si="6"/>
        <v>22</v>
      </c>
      <c r="AF9" s="134">
        <f t="shared" ca="1" si="6"/>
        <v>23</v>
      </c>
      <c r="AG9" s="134">
        <f t="shared" ca="1" si="6"/>
        <v>24</v>
      </c>
      <c r="AH9" s="134">
        <f t="shared" ref="AH9" ca="1" si="7" xml:space="preserve"> AG9 + 1</f>
        <v>25</v>
      </c>
      <c r="AI9" s="134">
        <f t="shared" ref="AI9" ca="1" si="8" xml:space="preserve"> AH9 + 1</f>
        <v>26</v>
      </c>
      <c r="AJ9" s="134">
        <f t="shared" ref="AJ9" ca="1" si="9" xml:space="preserve"> AI9 + 1</f>
        <v>27</v>
      </c>
      <c r="AK9" s="134">
        <f t="shared" ref="AK9" ca="1" si="10" xml:space="preserve"> AJ9 + 1</f>
        <v>28</v>
      </c>
      <c r="AL9" s="134">
        <f t="shared" ref="AL9" ca="1" si="11" xml:space="preserve"> AK9 + 1</f>
        <v>29</v>
      </c>
      <c r="AM9" s="134">
        <f t="shared" ref="AM9" ca="1" si="12" xml:space="preserve"> AL9 + 1</f>
        <v>30</v>
      </c>
      <c r="AN9" s="134">
        <f t="shared" ref="AN9" ca="1" si="13" xml:space="preserve"> AM9 + 1</f>
        <v>31</v>
      </c>
      <c r="AO9" s="134">
        <f t="shared" ref="AO9" ca="1" si="14" xml:space="preserve"> AN9 + 1</f>
        <v>32</v>
      </c>
      <c r="AP9" s="134">
        <f t="shared" ref="AP9" ca="1" si="15" xml:space="preserve"> AO9 + 1</f>
        <v>33</v>
      </c>
      <c r="AQ9" s="134">
        <f t="shared" ref="AQ9" ca="1" si="16" xml:space="preserve"> AP9 + 1</f>
        <v>34</v>
      </c>
      <c r="AR9" s="134">
        <f t="shared" ref="AR9" ca="1" si="17" xml:space="preserve"> AQ9 + 1</f>
        <v>35</v>
      </c>
      <c r="AS9" s="134">
        <f t="shared" ref="AS9" ca="1" si="18" xml:space="preserve"> AR9 + 1</f>
        <v>36</v>
      </c>
      <c r="AT9" s="134">
        <f t="shared" ref="AT9" ca="1" si="19" xml:space="preserve"> AS9 + 1</f>
        <v>37</v>
      </c>
      <c r="AU9" s="134">
        <f t="shared" ref="AU9" ca="1" si="20" xml:space="preserve"> AT9 + 1</f>
        <v>38</v>
      </c>
      <c r="AV9" s="134">
        <f t="shared" ref="AV9" ca="1" si="21" xml:space="preserve"> AU9 + 1</f>
        <v>39</v>
      </c>
      <c r="AW9" s="134">
        <f t="shared" ref="AW9" ca="1" si="22" xml:space="preserve"> AV9 + 1</f>
        <v>40</v>
      </c>
      <c r="AX9" s="134">
        <f t="shared" ref="AX9" ca="1" si="23" xml:space="preserve"> AW9 + 1</f>
        <v>41</v>
      </c>
      <c r="AY9" s="134">
        <f t="shared" ref="AY9" ca="1" si="24" xml:space="preserve"> AX9 + 1</f>
        <v>42</v>
      </c>
      <c r="AZ9" s="134">
        <f t="shared" ref="AZ9" ca="1" si="25" xml:space="preserve"> AY9 + 1</f>
        <v>43</v>
      </c>
      <c r="BA9" s="134">
        <f t="shared" ref="BA9" ca="1" si="26" xml:space="preserve"> AZ9 + 1</f>
        <v>44</v>
      </c>
      <c r="BB9" s="134">
        <f t="shared" ref="BB9" ca="1" si="27" xml:space="preserve"> BA9 + 1</f>
        <v>45</v>
      </c>
      <c r="BC9" s="134">
        <f t="shared" ref="BC9" ca="1" si="28" xml:space="preserve"> BB9 + 1</f>
        <v>46</v>
      </c>
      <c r="BD9" s="134">
        <f t="shared" ref="BD9" ca="1" si="29" xml:space="preserve"> BC9 + 1</f>
        <v>47</v>
      </c>
      <c r="BE9" s="134">
        <f t="shared" ref="BE9" ca="1" si="30" xml:space="preserve"> BD9 + 1</f>
        <v>48</v>
      </c>
    </row>
    <row r="10" spans="1:57" s="44" customFormat="1" hidden="1" outlineLevel="2" x14ac:dyDescent="0.35">
      <c r="A10" s="59"/>
      <c r="B10" s="60"/>
      <c r="C10" s="61"/>
      <c r="D10" s="62"/>
      <c r="E10" s="29" t="s">
        <v>18</v>
      </c>
      <c r="F10" s="29">
        <f ca="1" xml:space="preserve"> MAX(J9:AG9)</f>
        <v>24</v>
      </c>
      <c r="G10" s="29" t="s">
        <v>17</v>
      </c>
      <c r="H10" s="29"/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</row>
    <row r="11" spans="1:57" s="41" customFormat="1" hidden="1" outlineLevel="2" x14ac:dyDescent="0.35">
      <c r="A11" s="56"/>
      <c r="B11" s="56"/>
      <c r="C11" s="5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44" customFormat="1" hidden="1" outlineLevel="2" x14ac:dyDescent="0.35">
      <c r="A12" s="59"/>
      <c r="B12" s="60"/>
      <c r="C12" s="61"/>
      <c r="D12" s="62"/>
      <c r="E12" s="28" t="str">
        <f t="shared" ref="E12:BE12" ca="1" si="31" xml:space="preserve"> E$9</f>
        <v>Model column counter</v>
      </c>
      <c r="F12" s="28">
        <f t="shared" ca="1" si="31"/>
        <v>0</v>
      </c>
      <c r="G12" s="28" t="str">
        <f t="shared" ca="1" si="31"/>
        <v>counter</v>
      </c>
      <c r="H12" s="28">
        <f t="shared" ca="1" si="31"/>
        <v>0</v>
      </c>
      <c r="I12" s="28">
        <f t="shared" ca="1" si="31"/>
        <v>0</v>
      </c>
      <c r="J12" s="28">
        <f t="shared" ca="1" si="31"/>
        <v>1</v>
      </c>
      <c r="K12" s="28">
        <f t="shared" ca="1" si="31"/>
        <v>2</v>
      </c>
      <c r="L12" s="28">
        <f t="shared" ca="1" si="31"/>
        <v>3</v>
      </c>
      <c r="M12" s="28">
        <f t="shared" ca="1" si="31"/>
        <v>4</v>
      </c>
      <c r="N12" s="28">
        <f t="shared" ca="1" si="31"/>
        <v>5</v>
      </c>
      <c r="O12" s="28">
        <f t="shared" ca="1" si="31"/>
        <v>6</v>
      </c>
      <c r="P12" s="28">
        <f t="shared" ca="1" si="31"/>
        <v>7</v>
      </c>
      <c r="Q12" s="28">
        <f t="shared" ca="1" si="31"/>
        <v>8</v>
      </c>
      <c r="R12" s="28">
        <f t="shared" ca="1" si="31"/>
        <v>9</v>
      </c>
      <c r="S12" s="28">
        <f t="shared" ca="1" si="31"/>
        <v>10</v>
      </c>
      <c r="T12" s="28">
        <f t="shared" ca="1" si="31"/>
        <v>11</v>
      </c>
      <c r="U12" s="28">
        <f t="shared" ca="1" si="31"/>
        <v>12</v>
      </c>
      <c r="V12" s="28">
        <f t="shared" ca="1" si="31"/>
        <v>13</v>
      </c>
      <c r="W12" s="28">
        <f t="shared" ca="1" si="31"/>
        <v>14</v>
      </c>
      <c r="X12" s="28">
        <f t="shared" ca="1" si="31"/>
        <v>15</v>
      </c>
      <c r="Y12" s="28">
        <f t="shared" ca="1" si="31"/>
        <v>16</v>
      </c>
      <c r="Z12" s="28">
        <f t="shared" ca="1" si="31"/>
        <v>17</v>
      </c>
      <c r="AA12" s="28">
        <f t="shared" ca="1" si="31"/>
        <v>18</v>
      </c>
      <c r="AB12" s="28">
        <f t="shared" ca="1" si="31"/>
        <v>19</v>
      </c>
      <c r="AC12" s="28">
        <f t="shared" ca="1" si="31"/>
        <v>20</v>
      </c>
      <c r="AD12" s="28">
        <f t="shared" ca="1" si="31"/>
        <v>21</v>
      </c>
      <c r="AE12" s="28">
        <f t="shared" ca="1" si="31"/>
        <v>22</v>
      </c>
      <c r="AF12" s="28">
        <f t="shared" ca="1" si="31"/>
        <v>23</v>
      </c>
      <c r="AG12" s="28">
        <f t="shared" ca="1" si="31"/>
        <v>24</v>
      </c>
      <c r="AH12" s="28">
        <f t="shared" ca="1" si="31"/>
        <v>25</v>
      </c>
      <c r="AI12" s="28">
        <f t="shared" ca="1" si="31"/>
        <v>26</v>
      </c>
      <c r="AJ12" s="28">
        <f t="shared" ca="1" si="31"/>
        <v>27</v>
      </c>
      <c r="AK12" s="28">
        <f t="shared" ca="1" si="31"/>
        <v>28</v>
      </c>
      <c r="AL12" s="28">
        <f t="shared" ca="1" si="31"/>
        <v>29</v>
      </c>
      <c r="AM12" s="28">
        <f t="shared" ca="1" si="31"/>
        <v>30</v>
      </c>
      <c r="AN12" s="28">
        <f t="shared" ca="1" si="31"/>
        <v>31</v>
      </c>
      <c r="AO12" s="28">
        <f t="shared" ca="1" si="31"/>
        <v>32</v>
      </c>
      <c r="AP12" s="28">
        <f t="shared" ca="1" si="31"/>
        <v>33</v>
      </c>
      <c r="AQ12" s="28">
        <f t="shared" ca="1" si="31"/>
        <v>34</v>
      </c>
      <c r="AR12" s="28">
        <f t="shared" ca="1" si="31"/>
        <v>35</v>
      </c>
      <c r="AS12" s="28">
        <f t="shared" ca="1" si="31"/>
        <v>36</v>
      </c>
      <c r="AT12" s="28">
        <f t="shared" ca="1" si="31"/>
        <v>37</v>
      </c>
      <c r="AU12" s="28">
        <f t="shared" ca="1" si="31"/>
        <v>38</v>
      </c>
      <c r="AV12" s="28">
        <f t="shared" ca="1" si="31"/>
        <v>39</v>
      </c>
      <c r="AW12" s="28">
        <f t="shared" ca="1" si="31"/>
        <v>40</v>
      </c>
      <c r="AX12" s="28">
        <f t="shared" ca="1" si="31"/>
        <v>41</v>
      </c>
      <c r="AY12" s="28">
        <f t="shared" ca="1" si="31"/>
        <v>42</v>
      </c>
      <c r="AZ12" s="28">
        <f t="shared" ca="1" si="31"/>
        <v>43</v>
      </c>
      <c r="BA12" s="28">
        <f t="shared" ca="1" si="31"/>
        <v>44</v>
      </c>
      <c r="BB12" s="28">
        <f t="shared" ca="1" si="31"/>
        <v>45</v>
      </c>
      <c r="BC12" s="28">
        <f t="shared" ca="1" si="31"/>
        <v>46</v>
      </c>
      <c r="BD12" s="28">
        <f t="shared" ca="1" si="31"/>
        <v>47</v>
      </c>
      <c r="BE12" s="28">
        <f t="shared" ca="1" si="31"/>
        <v>48</v>
      </c>
    </row>
    <row r="13" spans="1:57" s="7" customFormat="1" hidden="1" outlineLevel="2" x14ac:dyDescent="0.35">
      <c r="A13" s="14"/>
      <c r="B13" s="14"/>
      <c r="C13" s="18"/>
      <c r="D13" s="51"/>
      <c r="E13" s="2" t="s">
        <v>1</v>
      </c>
      <c r="F13" s="2"/>
      <c r="G13" s="2" t="s">
        <v>4</v>
      </c>
      <c r="H13" s="30">
        <f ca="1" xml:space="preserve"> SUM(J13:BE13)</f>
        <v>1</v>
      </c>
      <c r="I13" s="15"/>
      <c r="J13" s="2">
        <f t="shared" ref="J13:AG13" ca="1" si="32" xml:space="preserve"> IF(J12 = 1, 1, 0)</f>
        <v>1</v>
      </c>
      <c r="K13" s="2">
        <f t="shared" ca="1" si="32"/>
        <v>0</v>
      </c>
      <c r="L13" s="2">
        <f t="shared" ca="1" si="32"/>
        <v>0</v>
      </c>
      <c r="M13" s="2">
        <f t="shared" ca="1" si="32"/>
        <v>0</v>
      </c>
      <c r="N13" s="2">
        <f t="shared" ca="1" si="32"/>
        <v>0</v>
      </c>
      <c r="O13" s="2">
        <f t="shared" ca="1" si="32"/>
        <v>0</v>
      </c>
      <c r="P13" s="2">
        <f t="shared" ca="1" si="32"/>
        <v>0</v>
      </c>
      <c r="Q13" s="2">
        <f t="shared" ca="1" si="32"/>
        <v>0</v>
      </c>
      <c r="R13" s="2">
        <f t="shared" ca="1" si="32"/>
        <v>0</v>
      </c>
      <c r="S13" s="2">
        <f t="shared" ca="1" si="32"/>
        <v>0</v>
      </c>
      <c r="T13" s="2">
        <f t="shared" ca="1" si="32"/>
        <v>0</v>
      </c>
      <c r="U13" s="2">
        <f t="shared" ca="1" si="32"/>
        <v>0</v>
      </c>
      <c r="V13" s="2">
        <f t="shared" ca="1" si="32"/>
        <v>0</v>
      </c>
      <c r="W13" s="2">
        <f t="shared" ca="1" si="32"/>
        <v>0</v>
      </c>
      <c r="X13" s="2">
        <f t="shared" ca="1" si="32"/>
        <v>0</v>
      </c>
      <c r="Y13" s="2">
        <f t="shared" ca="1" si="32"/>
        <v>0</v>
      </c>
      <c r="Z13" s="2">
        <f t="shared" ca="1" si="32"/>
        <v>0</v>
      </c>
      <c r="AA13" s="2">
        <f t="shared" ca="1" si="32"/>
        <v>0</v>
      </c>
      <c r="AB13" s="2">
        <f t="shared" ca="1" si="32"/>
        <v>0</v>
      </c>
      <c r="AC13" s="2">
        <f t="shared" ca="1" si="32"/>
        <v>0</v>
      </c>
      <c r="AD13" s="2">
        <f t="shared" ca="1" si="32"/>
        <v>0</v>
      </c>
      <c r="AE13" s="2">
        <f t="shared" ca="1" si="32"/>
        <v>0</v>
      </c>
      <c r="AF13" s="2">
        <f t="shared" ca="1" si="32"/>
        <v>0</v>
      </c>
      <c r="AG13" s="2">
        <f t="shared" ca="1" si="32"/>
        <v>0</v>
      </c>
      <c r="AH13" s="2">
        <f t="shared" ref="AH13:BE13" ca="1" si="33" xml:space="preserve"> IF(AH12 = 1, 1, 0)</f>
        <v>0</v>
      </c>
      <c r="AI13" s="2">
        <f t="shared" ca="1" si="33"/>
        <v>0</v>
      </c>
      <c r="AJ13" s="2">
        <f t="shared" ca="1" si="33"/>
        <v>0</v>
      </c>
      <c r="AK13" s="2">
        <f t="shared" ca="1" si="33"/>
        <v>0</v>
      </c>
      <c r="AL13" s="2">
        <f t="shared" ca="1" si="33"/>
        <v>0</v>
      </c>
      <c r="AM13" s="2">
        <f t="shared" ca="1" si="33"/>
        <v>0</v>
      </c>
      <c r="AN13" s="2">
        <f t="shared" ca="1" si="33"/>
        <v>0</v>
      </c>
      <c r="AO13" s="2">
        <f t="shared" ca="1" si="33"/>
        <v>0</v>
      </c>
      <c r="AP13" s="2">
        <f t="shared" ca="1" si="33"/>
        <v>0</v>
      </c>
      <c r="AQ13" s="2">
        <f t="shared" ca="1" si="33"/>
        <v>0</v>
      </c>
      <c r="AR13" s="2">
        <f t="shared" ca="1" si="33"/>
        <v>0</v>
      </c>
      <c r="AS13" s="2">
        <f t="shared" ca="1" si="33"/>
        <v>0</v>
      </c>
      <c r="AT13" s="2">
        <f t="shared" ca="1" si="33"/>
        <v>0</v>
      </c>
      <c r="AU13" s="2">
        <f t="shared" ca="1" si="33"/>
        <v>0</v>
      </c>
      <c r="AV13" s="2">
        <f t="shared" ca="1" si="33"/>
        <v>0</v>
      </c>
      <c r="AW13" s="2">
        <f t="shared" ca="1" si="33"/>
        <v>0</v>
      </c>
      <c r="AX13" s="2">
        <f t="shared" ca="1" si="33"/>
        <v>0</v>
      </c>
      <c r="AY13" s="2">
        <f t="shared" ca="1" si="33"/>
        <v>0</v>
      </c>
      <c r="AZ13" s="2">
        <f t="shared" ca="1" si="33"/>
        <v>0</v>
      </c>
      <c r="BA13" s="2">
        <f t="shared" ca="1" si="33"/>
        <v>0</v>
      </c>
      <c r="BB13" s="2">
        <f t="shared" ca="1" si="33"/>
        <v>0</v>
      </c>
      <c r="BC13" s="2">
        <f t="shared" ca="1" si="33"/>
        <v>0</v>
      </c>
      <c r="BD13" s="2">
        <f t="shared" ca="1" si="33"/>
        <v>0</v>
      </c>
      <c r="BE13" s="2">
        <f t="shared" ca="1" si="33"/>
        <v>0</v>
      </c>
    </row>
    <row r="14" spans="1:57" s="7" customFormat="1" hidden="1" outlineLevel="1" x14ac:dyDescent="0.35">
      <c r="A14" s="14"/>
      <c r="B14" s="14"/>
      <c r="C14" s="18"/>
      <c r="D14" s="51"/>
      <c r="E14" s="2"/>
      <c r="F14" s="2"/>
      <c r="G14" s="2"/>
      <c r="H14" s="2"/>
      <c r="I14" s="1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spans="1:57" s="7" customFormat="1" hidden="1" outlineLevel="1" x14ac:dyDescent="0.35">
      <c r="A15" s="14"/>
      <c r="B15" s="14" t="s">
        <v>27</v>
      </c>
      <c r="C15" s="18"/>
      <c r="D15" s="51"/>
      <c r="E15" s="2"/>
      <c r="F15" s="2"/>
      <c r="G15" s="2"/>
      <c r="H15" s="2"/>
      <c r="I15" s="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spans="1:57" s="45" customFormat="1" hidden="1" outlineLevel="2" x14ac:dyDescent="0.35">
      <c r="A16" s="60"/>
      <c r="B16" s="60"/>
      <c r="C16" s="63"/>
      <c r="D16" s="64"/>
      <c r="E16" s="13" t="str">
        <f xml:space="preserve"> InpC!E$7</f>
        <v>First date of monthly time ruler</v>
      </c>
      <c r="F16" s="13">
        <f xml:space="preserve"> InpC!F$7</f>
        <v>43101</v>
      </c>
      <c r="G16" s="13" t="str">
        <f xml:space="preserve"> InpC!G$7</f>
        <v>date</v>
      </c>
      <c r="H16" s="40"/>
      <c r="I16" s="67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</row>
    <row r="17" spans="1:57" s="46" customFormat="1" hidden="1" outlineLevel="2" x14ac:dyDescent="0.35">
      <c r="A17" s="56"/>
      <c r="B17" s="14"/>
      <c r="C17" s="57"/>
      <c r="D17" s="51"/>
      <c r="E17" s="19" t="str">
        <f xml:space="preserve"> InpC!E$8</f>
        <v>Months per model period</v>
      </c>
      <c r="F17" s="19">
        <f xml:space="preserve"> InpC!F$8</f>
        <v>1</v>
      </c>
      <c r="G17" s="19" t="str">
        <f xml:space="preserve"> InpC!G$8</f>
        <v>months</v>
      </c>
      <c r="H17" s="25"/>
      <c r="I17" s="27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</row>
    <row r="18" spans="1:57" s="7" customFormat="1" hidden="1" outlineLevel="2" x14ac:dyDescent="0.35">
      <c r="A18" s="14"/>
      <c r="B18" s="60"/>
      <c r="C18" s="18"/>
      <c r="D18" s="51"/>
      <c r="E18" s="2" t="str">
        <f t="shared" ref="E18:BE18" ca="1" si="34" xml:space="preserve"> E$13</f>
        <v>First model column flag</v>
      </c>
      <c r="F18" s="2">
        <f t="shared" ca="1" si="34"/>
        <v>0</v>
      </c>
      <c r="G18" s="2" t="str">
        <f t="shared" ca="1" si="34"/>
        <v>flag</v>
      </c>
      <c r="H18" s="2">
        <f t="shared" ca="1" si="34"/>
        <v>1</v>
      </c>
      <c r="I18" s="15">
        <f t="shared" ca="1" si="34"/>
        <v>0</v>
      </c>
      <c r="J18" s="2">
        <f t="shared" ca="1" si="34"/>
        <v>1</v>
      </c>
      <c r="K18" s="2">
        <f t="shared" ca="1" si="34"/>
        <v>0</v>
      </c>
      <c r="L18" s="2">
        <f t="shared" ca="1" si="34"/>
        <v>0</v>
      </c>
      <c r="M18" s="2">
        <f t="shared" ca="1" si="34"/>
        <v>0</v>
      </c>
      <c r="N18" s="2">
        <f t="shared" ca="1" si="34"/>
        <v>0</v>
      </c>
      <c r="O18" s="2">
        <f t="shared" ca="1" si="34"/>
        <v>0</v>
      </c>
      <c r="P18" s="2">
        <f t="shared" ca="1" si="34"/>
        <v>0</v>
      </c>
      <c r="Q18" s="2">
        <f t="shared" ca="1" si="34"/>
        <v>0</v>
      </c>
      <c r="R18" s="2">
        <f t="shared" ca="1" si="34"/>
        <v>0</v>
      </c>
      <c r="S18" s="2">
        <f t="shared" ca="1" si="34"/>
        <v>0</v>
      </c>
      <c r="T18" s="2">
        <f t="shared" ca="1" si="34"/>
        <v>0</v>
      </c>
      <c r="U18" s="2">
        <f t="shared" ca="1" si="34"/>
        <v>0</v>
      </c>
      <c r="V18" s="2">
        <f t="shared" ca="1" si="34"/>
        <v>0</v>
      </c>
      <c r="W18" s="2">
        <f t="shared" ca="1" si="34"/>
        <v>0</v>
      </c>
      <c r="X18" s="2">
        <f t="shared" ca="1" si="34"/>
        <v>0</v>
      </c>
      <c r="Y18" s="2">
        <f t="shared" ca="1" si="34"/>
        <v>0</v>
      </c>
      <c r="Z18" s="2">
        <f t="shared" ca="1" si="34"/>
        <v>0</v>
      </c>
      <c r="AA18" s="2">
        <f t="shared" ca="1" si="34"/>
        <v>0</v>
      </c>
      <c r="AB18" s="2">
        <f t="shared" ca="1" si="34"/>
        <v>0</v>
      </c>
      <c r="AC18" s="2">
        <f t="shared" ca="1" si="34"/>
        <v>0</v>
      </c>
      <c r="AD18" s="2">
        <f t="shared" ca="1" si="34"/>
        <v>0</v>
      </c>
      <c r="AE18" s="2">
        <f t="shared" ca="1" si="34"/>
        <v>0</v>
      </c>
      <c r="AF18" s="2">
        <f t="shared" ca="1" si="34"/>
        <v>0</v>
      </c>
      <c r="AG18" s="2">
        <f t="shared" ca="1" si="34"/>
        <v>0</v>
      </c>
      <c r="AH18" s="2">
        <f t="shared" ca="1" si="34"/>
        <v>0</v>
      </c>
      <c r="AI18" s="2">
        <f t="shared" ca="1" si="34"/>
        <v>0</v>
      </c>
      <c r="AJ18" s="2">
        <f t="shared" ca="1" si="34"/>
        <v>0</v>
      </c>
      <c r="AK18" s="2">
        <f t="shared" ca="1" si="34"/>
        <v>0</v>
      </c>
      <c r="AL18" s="2">
        <f t="shared" ca="1" si="34"/>
        <v>0</v>
      </c>
      <c r="AM18" s="2">
        <f t="shared" ca="1" si="34"/>
        <v>0</v>
      </c>
      <c r="AN18" s="2">
        <f t="shared" ca="1" si="34"/>
        <v>0</v>
      </c>
      <c r="AO18" s="2">
        <f t="shared" ca="1" si="34"/>
        <v>0</v>
      </c>
      <c r="AP18" s="2">
        <f t="shared" ca="1" si="34"/>
        <v>0</v>
      </c>
      <c r="AQ18" s="2">
        <f t="shared" ca="1" si="34"/>
        <v>0</v>
      </c>
      <c r="AR18" s="2">
        <f t="shared" ca="1" si="34"/>
        <v>0</v>
      </c>
      <c r="AS18" s="2">
        <f t="shared" ca="1" si="34"/>
        <v>0</v>
      </c>
      <c r="AT18" s="2">
        <f t="shared" ca="1" si="34"/>
        <v>0</v>
      </c>
      <c r="AU18" s="2">
        <f t="shared" ca="1" si="34"/>
        <v>0</v>
      </c>
      <c r="AV18" s="2">
        <f t="shared" ca="1" si="34"/>
        <v>0</v>
      </c>
      <c r="AW18" s="2">
        <f t="shared" ca="1" si="34"/>
        <v>0</v>
      </c>
      <c r="AX18" s="2">
        <f t="shared" ca="1" si="34"/>
        <v>0</v>
      </c>
      <c r="AY18" s="2">
        <f t="shared" ca="1" si="34"/>
        <v>0</v>
      </c>
      <c r="AZ18" s="2">
        <f t="shared" ca="1" si="34"/>
        <v>0</v>
      </c>
      <c r="BA18" s="2">
        <f t="shared" ca="1" si="34"/>
        <v>0</v>
      </c>
      <c r="BB18" s="2">
        <f t="shared" ca="1" si="34"/>
        <v>0</v>
      </c>
      <c r="BC18" s="2">
        <f t="shared" ca="1" si="34"/>
        <v>0</v>
      </c>
      <c r="BD18" s="2">
        <f t="shared" ca="1" si="34"/>
        <v>0</v>
      </c>
      <c r="BE18" s="2">
        <f t="shared" ca="1" si="34"/>
        <v>0</v>
      </c>
    </row>
    <row r="19" spans="1:57" s="141" customFormat="1" hidden="1" outlineLevel="2" x14ac:dyDescent="0.35">
      <c r="A19" s="137"/>
      <c r="B19" s="131"/>
      <c r="C19" s="138"/>
      <c r="D19" s="87"/>
      <c r="E19" s="139" t="s">
        <v>28</v>
      </c>
      <c r="F19" s="139"/>
      <c r="G19" s="139" t="s">
        <v>5</v>
      </c>
      <c r="H19" s="139"/>
      <c r="I19" s="140"/>
      <c r="J19" s="139">
        <f t="shared" ref="J19:AG19" ca="1" si="35" xml:space="preserve"> IF(J18 = 1, $F16, DATE(YEAR(I19), MONTH(I19) + $F17, DAY(1)))</f>
        <v>43101</v>
      </c>
      <c r="K19" s="139">
        <f t="shared" ca="1" si="35"/>
        <v>43132</v>
      </c>
      <c r="L19" s="139">
        <f t="shared" ca="1" si="35"/>
        <v>43160</v>
      </c>
      <c r="M19" s="139">
        <f t="shared" ca="1" si="35"/>
        <v>43191</v>
      </c>
      <c r="N19" s="139">
        <f t="shared" ca="1" si="35"/>
        <v>43221</v>
      </c>
      <c r="O19" s="139">
        <f t="shared" ca="1" si="35"/>
        <v>43252</v>
      </c>
      <c r="P19" s="139">
        <f t="shared" ca="1" si="35"/>
        <v>43282</v>
      </c>
      <c r="Q19" s="139">
        <f t="shared" ca="1" si="35"/>
        <v>43313</v>
      </c>
      <c r="R19" s="139">
        <f t="shared" ca="1" si="35"/>
        <v>43344</v>
      </c>
      <c r="S19" s="139">
        <f t="shared" ca="1" si="35"/>
        <v>43374</v>
      </c>
      <c r="T19" s="139">
        <f t="shared" ca="1" si="35"/>
        <v>43405</v>
      </c>
      <c r="U19" s="139">
        <f t="shared" ca="1" si="35"/>
        <v>43435</v>
      </c>
      <c r="V19" s="139">
        <f t="shared" ca="1" si="35"/>
        <v>43466</v>
      </c>
      <c r="W19" s="139">
        <f t="shared" ca="1" si="35"/>
        <v>43497</v>
      </c>
      <c r="X19" s="139">
        <f t="shared" ca="1" si="35"/>
        <v>43525</v>
      </c>
      <c r="Y19" s="139">
        <f t="shared" ca="1" si="35"/>
        <v>43556</v>
      </c>
      <c r="Z19" s="139">
        <f t="shared" ca="1" si="35"/>
        <v>43586</v>
      </c>
      <c r="AA19" s="139">
        <f t="shared" ca="1" si="35"/>
        <v>43617</v>
      </c>
      <c r="AB19" s="139">
        <f t="shared" ca="1" si="35"/>
        <v>43647</v>
      </c>
      <c r="AC19" s="139">
        <f t="shared" ca="1" si="35"/>
        <v>43678</v>
      </c>
      <c r="AD19" s="139">
        <f t="shared" ca="1" si="35"/>
        <v>43709</v>
      </c>
      <c r="AE19" s="139">
        <f t="shared" ca="1" si="35"/>
        <v>43739</v>
      </c>
      <c r="AF19" s="139">
        <f t="shared" ca="1" si="35"/>
        <v>43770</v>
      </c>
      <c r="AG19" s="139">
        <f t="shared" ca="1" si="35"/>
        <v>43800</v>
      </c>
      <c r="AH19" s="139">
        <f t="shared" ref="AH19" ca="1" si="36" xml:space="preserve"> IF(AH18 = 1, $F16, DATE(YEAR(AG19), MONTH(AG19) + $F17, DAY(1)))</f>
        <v>43831</v>
      </c>
      <c r="AI19" s="139">
        <f t="shared" ref="AI19" ca="1" si="37" xml:space="preserve"> IF(AI18 = 1, $F16, DATE(YEAR(AH19), MONTH(AH19) + $F17, DAY(1)))</f>
        <v>43862</v>
      </c>
      <c r="AJ19" s="139">
        <f t="shared" ref="AJ19" ca="1" si="38" xml:space="preserve"> IF(AJ18 = 1, $F16, DATE(YEAR(AI19), MONTH(AI19) + $F17, DAY(1)))</f>
        <v>43891</v>
      </c>
      <c r="AK19" s="139">
        <f t="shared" ref="AK19" ca="1" si="39" xml:space="preserve"> IF(AK18 = 1, $F16, DATE(YEAR(AJ19), MONTH(AJ19) + $F17, DAY(1)))</f>
        <v>43922</v>
      </c>
      <c r="AL19" s="139">
        <f t="shared" ref="AL19" ca="1" si="40" xml:space="preserve"> IF(AL18 = 1, $F16, DATE(YEAR(AK19), MONTH(AK19) + $F17, DAY(1)))</f>
        <v>43952</v>
      </c>
      <c r="AM19" s="139">
        <f t="shared" ref="AM19" ca="1" si="41" xml:space="preserve"> IF(AM18 = 1, $F16, DATE(YEAR(AL19), MONTH(AL19) + $F17, DAY(1)))</f>
        <v>43983</v>
      </c>
      <c r="AN19" s="139">
        <f t="shared" ref="AN19" ca="1" si="42" xml:space="preserve"> IF(AN18 = 1, $F16, DATE(YEAR(AM19), MONTH(AM19) + $F17, DAY(1)))</f>
        <v>44013</v>
      </c>
      <c r="AO19" s="139">
        <f t="shared" ref="AO19" ca="1" si="43" xml:space="preserve"> IF(AO18 = 1, $F16, DATE(YEAR(AN19), MONTH(AN19) + $F17, DAY(1)))</f>
        <v>44044</v>
      </c>
      <c r="AP19" s="139">
        <f t="shared" ref="AP19" ca="1" si="44" xml:space="preserve"> IF(AP18 = 1, $F16, DATE(YEAR(AO19), MONTH(AO19) + $F17, DAY(1)))</f>
        <v>44075</v>
      </c>
      <c r="AQ19" s="139">
        <f t="shared" ref="AQ19" ca="1" si="45" xml:space="preserve"> IF(AQ18 = 1, $F16, DATE(YEAR(AP19), MONTH(AP19) + $F17, DAY(1)))</f>
        <v>44105</v>
      </c>
      <c r="AR19" s="139">
        <f t="shared" ref="AR19" ca="1" si="46" xml:space="preserve"> IF(AR18 = 1, $F16, DATE(YEAR(AQ19), MONTH(AQ19) + $F17, DAY(1)))</f>
        <v>44136</v>
      </c>
      <c r="AS19" s="139">
        <f t="shared" ref="AS19" ca="1" si="47" xml:space="preserve"> IF(AS18 = 1, $F16, DATE(YEAR(AR19), MONTH(AR19) + $F17, DAY(1)))</f>
        <v>44166</v>
      </c>
      <c r="AT19" s="139">
        <f t="shared" ref="AT19" ca="1" si="48" xml:space="preserve"> IF(AT18 = 1, $F16, DATE(YEAR(AS19), MONTH(AS19) + $F17, DAY(1)))</f>
        <v>44197</v>
      </c>
      <c r="AU19" s="139">
        <f t="shared" ref="AU19" ca="1" si="49" xml:space="preserve"> IF(AU18 = 1, $F16, DATE(YEAR(AT19), MONTH(AT19) + $F17, DAY(1)))</f>
        <v>44228</v>
      </c>
      <c r="AV19" s="139">
        <f t="shared" ref="AV19" ca="1" si="50" xml:space="preserve"> IF(AV18 = 1, $F16, DATE(YEAR(AU19), MONTH(AU19) + $F17, DAY(1)))</f>
        <v>44256</v>
      </c>
      <c r="AW19" s="139">
        <f t="shared" ref="AW19" ca="1" si="51" xml:space="preserve"> IF(AW18 = 1, $F16, DATE(YEAR(AV19), MONTH(AV19) + $F17, DAY(1)))</f>
        <v>44287</v>
      </c>
      <c r="AX19" s="139">
        <f t="shared" ref="AX19" ca="1" si="52" xml:space="preserve"> IF(AX18 = 1, $F16, DATE(YEAR(AW19), MONTH(AW19) + $F17, DAY(1)))</f>
        <v>44317</v>
      </c>
      <c r="AY19" s="139">
        <f t="shared" ref="AY19" ca="1" si="53" xml:space="preserve"> IF(AY18 = 1, $F16, DATE(YEAR(AX19), MONTH(AX19) + $F17, DAY(1)))</f>
        <v>44348</v>
      </c>
      <c r="AZ19" s="139">
        <f t="shared" ref="AZ19" ca="1" si="54" xml:space="preserve"> IF(AZ18 = 1, $F16, DATE(YEAR(AY19), MONTH(AY19) + $F17, DAY(1)))</f>
        <v>44378</v>
      </c>
      <c r="BA19" s="139">
        <f t="shared" ref="BA19" ca="1" si="55" xml:space="preserve"> IF(BA18 = 1, $F16, DATE(YEAR(AZ19), MONTH(AZ19) + $F17, DAY(1)))</f>
        <v>44409</v>
      </c>
      <c r="BB19" s="139">
        <f t="shared" ref="BB19" ca="1" si="56" xml:space="preserve"> IF(BB18 = 1, $F16, DATE(YEAR(BA19), MONTH(BA19) + $F17, DAY(1)))</f>
        <v>44440</v>
      </c>
      <c r="BC19" s="139">
        <f t="shared" ref="BC19" ca="1" si="57" xml:space="preserve"> IF(BC18 = 1, $F16, DATE(YEAR(BB19), MONTH(BB19) + $F17, DAY(1)))</f>
        <v>44470</v>
      </c>
      <c r="BD19" s="139">
        <f t="shared" ref="BD19" ca="1" si="58" xml:space="preserve"> IF(BD18 = 1, $F16, DATE(YEAR(BC19), MONTH(BC19) + $F17, DAY(1)))</f>
        <v>44501</v>
      </c>
      <c r="BE19" s="139">
        <f t="shared" ref="BE19" ca="1" si="59" xml:space="preserve"> IF(BE18 = 1, $F16, DATE(YEAR(BD19), MONTH(BD19) + $F17, DAY(1)))</f>
        <v>44531</v>
      </c>
    </row>
    <row r="20" spans="1:57" s="41" customFormat="1" hidden="1" outlineLevel="1" x14ac:dyDescent="0.35">
      <c r="A20" s="56"/>
      <c r="B20" s="60"/>
      <c r="C20" s="57"/>
      <c r="D20" s="51"/>
      <c r="E20" s="25"/>
      <c r="F20" s="25"/>
      <c r="G20" s="25"/>
      <c r="H20" s="25"/>
      <c r="I20" s="27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</row>
    <row r="21" spans="1:57" s="41" customFormat="1" hidden="1" outlineLevel="1" x14ac:dyDescent="0.35">
      <c r="A21" s="56"/>
      <c r="B21" s="60" t="s">
        <v>30</v>
      </c>
      <c r="C21" s="57"/>
      <c r="D21" s="51"/>
      <c r="E21" s="25"/>
      <c r="F21" s="25"/>
      <c r="G21" s="25"/>
      <c r="H21" s="25"/>
      <c r="I21" s="27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</row>
    <row r="22" spans="1:57" s="46" customFormat="1" hidden="1" outlineLevel="2" x14ac:dyDescent="0.35">
      <c r="A22" s="56"/>
      <c r="B22" s="14"/>
      <c r="C22" s="57"/>
      <c r="D22" s="51"/>
      <c r="E22" s="19" t="str">
        <f xml:space="preserve"> InpC!E$8</f>
        <v>Months per model period</v>
      </c>
      <c r="F22" s="19">
        <f xml:space="preserve"> InpC!F$8</f>
        <v>1</v>
      </c>
      <c r="G22" s="19" t="str">
        <f xml:space="preserve"> InpC!G$8</f>
        <v>months</v>
      </c>
      <c r="H22" s="25"/>
      <c r="I22" s="27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</row>
    <row r="23" spans="1:57" s="47" customFormat="1" hidden="1" outlineLevel="2" x14ac:dyDescent="0.35">
      <c r="A23" s="53"/>
      <c r="B23" s="14"/>
      <c r="C23" s="54"/>
      <c r="D23" s="55"/>
      <c r="E23" s="26" t="str">
        <f t="shared" ref="E23:BE23" ca="1" si="60" xml:space="preserve"> E$19</f>
        <v>Model period start</v>
      </c>
      <c r="F23" s="26">
        <f t="shared" ca="1" si="60"/>
        <v>0</v>
      </c>
      <c r="G23" s="26" t="str">
        <f t="shared" ca="1" si="60"/>
        <v>date</v>
      </c>
      <c r="H23" s="26">
        <f t="shared" ca="1" si="60"/>
        <v>0</v>
      </c>
      <c r="I23" s="76">
        <f t="shared" ca="1" si="60"/>
        <v>0</v>
      </c>
      <c r="J23" s="26">
        <f t="shared" ca="1" si="60"/>
        <v>43101</v>
      </c>
      <c r="K23" s="26">
        <f t="shared" ca="1" si="60"/>
        <v>43132</v>
      </c>
      <c r="L23" s="26">
        <f t="shared" ca="1" si="60"/>
        <v>43160</v>
      </c>
      <c r="M23" s="26">
        <f t="shared" ca="1" si="60"/>
        <v>43191</v>
      </c>
      <c r="N23" s="26">
        <f t="shared" ca="1" si="60"/>
        <v>43221</v>
      </c>
      <c r="O23" s="26">
        <f t="shared" ca="1" si="60"/>
        <v>43252</v>
      </c>
      <c r="P23" s="26">
        <f t="shared" ca="1" si="60"/>
        <v>43282</v>
      </c>
      <c r="Q23" s="26">
        <f t="shared" ca="1" si="60"/>
        <v>43313</v>
      </c>
      <c r="R23" s="26">
        <f t="shared" ca="1" si="60"/>
        <v>43344</v>
      </c>
      <c r="S23" s="26">
        <f t="shared" ca="1" si="60"/>
        <v>43374</v>
      </c>
      <c r="T23" s="26">
        <f t="shared" ca="1" si="60"/>
        <v>43405</v>
      </c>
      <c r="U23" s="26">
        <f t="shared" ca="1" si="60"/>
        <v>43435</v>
      </c>
      <c r="V23" s="26">
        <f t="shared" ca="1" si="60"/>
        <v>43466</v>
      </c>
      <c r="W23" s="26">
        <f t="shared" ca="1" si="60"/>
        <v>43497</v>
      </c>
      <c r="X23" s="26">
        <f t="shared" ca="1" si="60"/>
        <v>43525</v>
      </c>
      <c r="Y23" s="26">
        <f t="shared" ca="1" si="60"/>
        <v>43556</v>
      </c>
      <c r="Z23" s="26">
        <f t="shared" ca="1" si="60"/>
        <v>43586</v>
      </c>
      <c r="AA23" s="26">
        <f t="shared" ca="1" si="60"/>
        <v>43617</v>
      </c>
      <c r="AB23" s="26">
        <f t="shared" ca="1" si="60"/>
        <v>43647</v>
      </c>
      <c r="AC23" s="26">
        <f t="shared" ca="1" si="60"/>
        <v>43678</v>
      </c>
      <c r="AD23" s="26">
        <f t="shared" ca="1" si="60"/>
        <v>43709</v>
      </c>
      <c r="AE23" s="26">
        <f t="shared" ca="1" si="60"/>
        <v>43739</v>
      </c>
      <c r="AF23" s="26">
        <f t="shared" ca="1" si="60"/>
        <v>43770</v>
      </c>
      <c r="AG23" s="26">
        <f t="shared" ca="1" si="60"/>
        <v>43800</v>
      </c>
      <c r="AH23" s="26">
        <f t="shared" ca="1" si="60"/>
        <v>43831</v>
      </c>
      <c r="AI23" s="26">
        <f t="shared" ca="1" si="60"/>
        <v>43862</v>
      </c>
      <c r="AJ23" s="26">
        <f t="shared" ca="1" si="60"/>
        <v>43891</v>
      </c>
      <c r="AK23" s="26">
        <f t="shared" ca="1" si="60"/>
        <v>43922</v>
      </c>
      <c r="AL23" s="26">
        <f t="shared" ca="1" si="60"/>
        <v>43952</v>
      </c>
      <c r="AM23" s="26">
        <f t="shared" ca="1" si="60"/>
        <v>43983</v>
      </c>
      <c r="AN23" s="26">
        <f t="shared" ca="1" si="60"/>
        <v>44013</v>
      </c>
      <c r="AO23" s="26">
        <f t="shared" ca="1" si="60"/>
        <v>44044</v>
      </c>
      <c r="AP23" s="26">
        <f t="shared" ca="1" si="60"/>
        <v>44075</v>
      </c>
      <c r="AQ23" s="26">
        <f t="shared" ca="1" si="60"/>
        <v>44105</v>
      </c>
      <c r="AR23" s="26">
        <f t="shared" ca="1" si="60"/>
        <v>44136</v>
      </c>
      <c r="AS23" s="26">
        <f t="shared" ca="1" si="60"/>
        <v>44166</v>
      </c>
      <c r="AT23" s="26">
        <f t="shared" ca="1" si="60"/>
        <v>44197</v>
      </c>
      <c r="AU23" s="26">
        <f t="shared" ca="1" si="60"/>
        <v>44228</v>
      </c>
      <c r="AV23" s="26">
        <f t="shared" ca="1" si="60"/>
        <v>44256</v>
      </c>
      <c r="AW23" s="26">
        <f t="shared" ca="1" si="60"/>
        <v>44287</v>
      </c>
      <c r="AX23" s="26">
        <f t="shared" ca="1" si="60"/>
        <v>44317</v>
      </c>
      <c r="AY23" s="26">
        <f t="shared" ca="1" si="60"/>
        <v>44348</v>
      </c>
      <c r="AZ23" s="26">
        <f t="shared" ca="1" si="60"/>
        <v>44378</v>
      </c>
      <c r="BA23" s="26">
        <f t="shared" ca="1" si="60"/>
        <v>44409</v>
      </c>
      <c r="BB23" s="26">
        <f t="shared" ca="1" si="60"/>
        <v>44440</v>
      </c>
      <c r="BC23" s="26">
        <f t="shared" ca="1" si="60"/>
        <v>44470</v>
      </c>
      <c r="BD23" s="26">
        <f t="shared" ca="1" si="60"/>
        <v>44501</v>
      </c>
      <c r="BE23" s="26">
        <f t="shared" ca="1" si="60"/>
        <v>44531</v>
      </c>
    </row>
    <row r="24" spans="1:57" s="89" customFormat="1" hidden="1" outlineLevel="2" x14ac:dyDescent="0.35">
      <c r="A24" s="85"/>
      <c r="B24" s="79"/>
      <c r="C24" s="86"/>
      <c r="D24" s="87"/>
      <c r="E24" s="88" t="s">
        <v>29</v>
      </c>
      <c r="F24" s="88"/>
      <c r="G24" s="88" t="s">
        <v>5</v>
      </c>
      <c r="H24" s="88"/>
      <c r="I24" s="88"/>
      <c r="J24" s="88">
        <f t="shared" ref="J24:AG24" ca="1" si="61" xml:space="preserve"> DATE(YEAR(J23), MONTH(J23) + $F22, DAY(J23) -1)</f>
        <v>43131</v>
      </c>
      <c r="K24" s="88">
        <f t="shared" ca="1" si="61"/>
        <v>43159</v>
      </c>
      <c r="L24" s="88">
        <f t="shared" ca="1" si="61"/>
        <v>43190</v>
      </c>
      <c r="M24" s="88">
        <f t="shared" ca="1" si="61"/>
        <v>43220</v>
      </c>
      <c r="N24" s="88">
        <f t="shared" ca="1" si="61"/>
        <v>43251</v>
      </c>
      <c r="O24" s="88">
        <f t="shared" ca="1" si="61"/>
        <v>43281</v>
      </c>
      <c r="P24" s="88">
        <f t="shared" ca="1" si="61"/>
        <v>43312</v>
      </c>
      <c r="Q24" s="88">
        <f t="shared" ca="1" si="61"/>
        <v>43343</v>
      </c>
      <c r="R24" s="88">
        <f t="shared" ca="1" si="61"/>
        <v>43373</v>
      </c>
      <c r="S24" s="88">
        <f t="shared" ca="1" si="61"/>
        <v>43404</v>
      </c>
      <c r="T24" s="88">
        <f t="shared" ca="1" si="61"/>
        <v>43434</v>
      </c>
      <c r="U24" s="88">
        <f t="shared" ca="1" si="61"/>
        <v>43465</v>
      </c>
      <c r="V24" s="88">
        <f t="shared" ca="1" si="61"/>
        <v>43496</v>
      </c>
      <c r="W24" s="88">
        <f t="shared" ca="1" si="61"/>
        <v>43524</v>
      </c>
      <c r="X24" s="88">
        <f t="shared" ca="1" si="61"/>
        <v>43555</v>
      </c>
      <c r="Y24" s="88">
        <f t="shared" ca="1" si="61"/>
        <v>43585</v>
      </c>
      <c r="Z24" s="88">
        <f t="shared" ca="1" si="61"/>
        <v>43616</v>
      </c>
      <c r="AA24" s="88">
        <f t="shared" ca="1" si="61"/>
        <v>43646</v>
      </c>
      <c r="AB24" s="88">
        <f t="shared" ca="1" si="61"/>
        <v>43677</v>
      </c>
      <c r="AC24" s="88">
        <f t="shared" ca="1" si="61"/>
        <v>43708</v>
      </c>
      <c r="AD24" s="88">
        <f t="shared" ca="1" si="61"/>
        <v>43738</v>
      </c>
      <c r="AE24" s="88">
        <f t="shared" ca="1" si="61"/>
        <v>43769</v>
      </c>
      <c r="AF24" s="88">
        <f t="shared" ca="1" si="61"/>
        <v>43799</v>
      </c>
      <c r="AG24" s="88">
        <f t="shared" ca="1" si="61"/>
        <v>43830</v>
      </c>
      <c r="AH24" s="88">
        <f t="shared" ref="AH24:BE24" ca="1" si="62" xml:space="preserve"> DATE(YEAR(AH23), MONTH(AH23) + $F22, DAY(AH23) -1)</f>
        <v>43861</v>
      </c>
      <c r="AI24" s="88">
        <f t="shared" ca="1" si="62"/>
        <v>43890</v>
      </c>
      <c r="AJ24" s="88">
        <f t="shared" ca="1" si="62"/>
        <v>43921</v>
      </c>
      <c r="AK24" s="88">
        <f t="shared" ca="1" si="62"/>
        <v>43951</v>
      </c>
      <c r="AL24" s="88">
        <f t="shared" ca="1" si="62"/>
        <v>43982</v>
      </c>
      <c r="AM24" s="88">
        <f t="shared" ca="1" si="62"/>
        <v>44012</v>
      </c>
      <c r="AN24" s="88">
        <f t="shared" ca="1" si="62"/>
        <v>44043</v>
      </c>
      <c r="AO24" s="88">
        <f t="shared" ca="1" si="62"/>
        <v>44074</v>
      </c>
      <c r="AP24" s="88">
        <f t="shared" ca="1" si="62"/>
        <v>44104</v>
      </c>
      <c r="AQ24" s="88">
        <f t="shared" ca="1" si="62"/>
        <v>44135</v>
      </c>
      <c r="AR24" s="88">
        <f t="shared" ca="1" si="62"/>
        <v>44165</v>
      </c>
      <c r="AS24" s="88">
        <f t="shared" ca="1" si="62"/>
        <v>44196</v>
      </c>
      <c r="AT24" s="88">
        <f t="shared" ca="1" si="62"/>
        <v>44227</v>
      </c>
      <c r="AU24" s="88">
        <f t="shared" ca="1" si="62"/>
        <v>44255</v>
      </c>
      <c r="AV24" s="88">
        <f t="shared" ca="1" si="62"/>
        <v>44286</v>
      </c>
      <c r="AW24" s="88">
        <f t="shared" ca="1" si="62"/>
        <v>44316</v>
      </c>
      <c r="AX24" s="88">
        <f t="shared" ca="1" si="62"/>
        <v>44347</v>
      </c>
      <c r="AY24" s="88">
        <f t="shared" ca="1" si="62"/>
        <v>44377</v>
      </c>
      <c r="AZ24" s="88">
        <f t="shared" ca="1" si="62"/>
        <v>44408</v>
      </c>
      <c r="BA24" s="88">
        <f t="shared" ca="1" si="62"/>
        <v>44439</v>
      </c>
      <c r="BB24" s="88">
        <f t="shared" ca="1" si="62"/>
        <v>44469</v>
      </c>
      <c r="BC24" s="88">
        <f t="shared" ca="1" si="62"/>
        <v>44500</v>
      </c>
      <c r="BD24" s="88">
        <f t="shared" ca="1" si="62"/>
        <v>44530</v>
      </c>
      <c r="BE24" s="88">
        <f t="shared" ca="1" si="62"/>
        <v>44561</v>
      </c>
    </row>
    <row r="25" spans="1:57" s="48" customFormat="1" hidden="1" outlineLevel="1" x14ac:dyDescent="0.35">
      <c r="A25" s="65"/>
      <c r="B25" s="14"/>
      <c r="C25" s="66"/>
      <c r="D25" s="5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</row>
    <row r="26" spans="1:57" s="48" customFormat="1" hidden="1" outlineLevel="1" x14ac:dyDescent="0.35">
      <c r="A26" s="65"/>
      <c r="B26" s="14" t="s">
        <v>11</v>
      </c>
      <c r="C26" s="66"/>
      <c r="D26" s="55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</row>
    <row r="27" spans="1:57" s="45" customFormat="1" hidden="1" outlineLevel="2" x14ac:dyDescent="0.35">
      <c r="A27" s="60"/>
      <c r="B27" s="60"/>
      <c r="C27" s="63"/>
      <c r="D27" s="64"/>
      <c r="E27" s="13" t="str">
        <f xml:space="preserve"> InpC!E$7</f>
        <v>First date of monthly time ruler</v>
      </c>
      <c r="F27" s="13">
        <f xml:space="preserve"> InpC!F$7</f>
        <v>43101</v>
      </c>
      <c r="G27" s="13" t="str">
        <f xml:space="preserve"> InpC!G$7</f>
        <v>date</v>
      </c>
      <c r="H27" s="40"/>
      <c r="I27" s="67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</row>
    <row r="28" spans="1:57" s="33" customFormat="1" hidden="1" outlineLevel="2" x14ac:dyDescent="0.35">
      <c r="A28" s="56"/>
      <c r="B28" s="14"/>
      <c r="C28" s="57"/>
      <c r="D28" s="51"/>
      <c r="E28" s="24" t="str">
        <f xml:space="preserve"> InpC!E$9</f>
        <v>Financial year end month number</v>
      </c>
      <c r="F28" s="24">
        <f xml:space="preserve"> InpC!F$9</f>
        <v>12</v>
      </c>
      <c r="G28" s="24" t="str">
        <f xml:space="preserve"> InpC!G$9</f>
        <v>month #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1:57" s="48" customFormat="1" hidden="1" outlineLevel="2" x14ac:dyDescent="0.35">
      <c r="A29" s="65"/>
      <c r="B29" s="14"/>
      <c r="C29" s="66"/>
      <c r="D29" s="55"/>
      <c r="E29" s="12" t="s">
        <v>13</v>
      </c>
      <c r="F29" s="71">
        <f ca="1" xml:space="preserve"> IF(MONTH(F27) &lt;= F28, YEAR(F27), YEAR(F27) + 1)</f>
        <v>2018</v>
      </c>
      <c r="G29" s="72" t="s">
        <v>12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</row>
    <row r="30" spans="1:57" s="48" customFormat="1" hidden="1" outlineLevel="2" x14ac:dyDescent="0.35">
      <c r="A30" s="65"/>
      <c r="B30" s="14"/>
      <c r="C30" s="66"/>
      <c r="D30" s="55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</row>
    <row r="31" spans="1:57" s="48" customFormat="1" hidden="1" outlineLevel="2" x14ac:dyDescent="0.35">
      <c r="A31" s="65"/>
      <c r="B31" s="14"/>
      <c r="C31" s="66"/>
      <c r="D31" s="55"/>
      <c r="E31" s="12" t="str">
        <f ca="1" xml:space="preserve"> E$29</f>
        <v>First modelling column financial year number</v>
      </c>
      <c r="F31" s="71">
        <f t="shared" ref="F31:G31" ca="1" si="63" xml:space="preserve"> F$29</f>
        <v>2018</v>
      </c>
      <c r="G31" s="72" t="str">
        <f t="shared" ca="1" si="63"/>
        <v>year #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pans="1:57" s="33" customFormat="1" hidden="1" outlineLevel="2" x14ac:dyDescent="0.35">
      <c r="A32" s="56"/>
      <c r="B32" s="14"/>
      <c r="C32" s="57"/>
      <c r="D32" s="51"/>
      <c r="E32" s="24" t="str">
        <f xml:space="preserve"> InpC!E$9</f>
        <v>Financial year end month number</v>
      </c>
      <c r="F32" s="24">
        <f xml:space="preserve"> InpC!F$9</f>
        <v>12</v>
      </c>
      <c r="G32" s="24" t="str">
        <f xml:space="preserve"> InpC!G$9</f>
        <v>month #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1:57" s="49" customFormat="1" hidden="1" outlineLevel="2" x14ac:dyDescent="0.35">
      <c r="A33" s="65"/>
      <c r="B33" s="14"/>
      <c r="C33" s="66"/>
      <c r="D33" s="55"/>
      <c r="E33" s="8" t="str">
        <f t="shared" ref="E33:BE33" ca="1" si="64" xml:space="preserve"> E$24</f>
        <v>Model period end</v>
      </c>
      <c r="F33" s="8">
        <f t="shared" ca="1" si="64"/>
        <v>0</v>
      </c>
      <c r="G33" s="8" t="str">
        <f t="shared" ca="1" si="64"/>
        <v>date</v>
      </c>
      <c r="H33" s="8">
        <f t="shared" ca="1" si="64"/>
        <v>0</v>
      </c>
      <c r="I33" s="77">
        <f t="shared" ca="1" si="64"/>
        <v>0</v>
      </c>
      <c r="J33" s="8">
        <f t="shared" ca="1" si="64"/>
        <v>43131</v>
      </c>
      <c r="K33" s="8">
        <f t="shared" ca="1" si="64"/>
        <v>43159</v>
      </c>
      <c r="L33" s="8">
        <f t="shared" ca="1" si="64"/>
        <v>43190</v>
      </c>
      <c r="M33" s="8">
        <f t="shared" ca="1" si="64"/>
        <v>43220</v>
      </c>
      <c r="N33" s="8">
        <f t="shared" ca="1" si="64"/>
        <v>43251</v>
      </c>
      <c r="O33" s="8">
        <f t="shared" ca="1" si="64"/>
        <v>43281</v>
      </c>
      <c r="P33" s="8">
        <f t="shared" ca="1" si="64"/>
        <v>43312</v>
      </c>
      <c r="Q33" s="8">
        <f t="shared" ca="1" si="64"/>
        <v>43343</v>
      </c>
      <c r="R33" s="8">
        <f t="shared" ca="1" si="64"/>
        <v>43373</v>
      </c>
      <c r="S33" s="8">
        <f t="shared" ca="1" si="64"/>
        <v>43404</v>
      </c>
      <c r="T33" s="8">
        <f t="shared" ca="1" si="64"/>
        <v>43434</v>
      </c>
      <c r="U33" s="8">
        <f t="shared" ca="1" si="64"/>
        <v>43465</v>
      </c>
      <c r="V33" s="8">
        <f t="shared" ca="1" si="64"/>
        <v>43496</v>
      </c>
      <c r="W33" s="8">
        <f t="shared" ca="1" si="64"/>
        <v>43524</v>
      </c>
      <c r="X33" s="8">
        <f t="shared" ca="1" si="64"/>
        <v>43555</v>
      </c>
      <c r="Y33" s="8">
        <f t="shared" ca="1" si="64"/>
        <v>43585</v>
      </c>
      <c r="Z33" s="8">
        <f t="shared" ca="1" si="64"/>
        <v>43616</v>
      </c>
      <c r="AA33" s="8">
        <f t="shared" ca="1" si="64"/>
        <v>43646</v>
      </c>
      <c r="AB33" s="8">
        <f t="shared" ca="1" si="64"/>
        <v>43677</v>
      </c>
      <c r="AC33" s="8">
        <f t="shared" ca="1" si="64"/>
        <v>43708</v>
      </c>
      <c r="AD33" s="8">
        <f t="shared" ca="1" si="64"/>
        <v>43738</v>
      </c>
      <c r="AE33" s="8">
        <f t="shared" ca="1" si="64"/>
        <v>43769</v>
      </c>
      <c r="AF33" s="8">
        <f t="shared" ca="1" si="64"/>
        <v>43799</v>
      </c>
      <c r="AG33" s="8">
        <f t="shared" ca="1" si="64"/>
        <v>43830</v>
      </c>
      <c r="AH33" s="8">
        <f t="shared" ca="1" si="64"/>
        <v>43861</v>
      </c>
      <c r="AI33" s="8">
        <f t="shared" ca="1" si="64"/>
        <v>43890</v>
      </c>
      <c r="AJ33" s="8">
        <f t="shared" ca="1" si="64"/>
        <v>43921</v>
      </c>
      <c r="AK33" s="8">
        <f t="shared" ca="1" si="64"/>
        <v>43951</v>
      </c>
      <c r="AL33" s="8">
        <f t="shared" ca="1" si="64"/>
        <v>43982</v>
      </c>
      <c r="AM33" s="8">
        <f t="shared" ca="1" si="64"/>
        <v>44012</v>
      </c>
      <c r="AN33" s="8">
        <f t="shared" ca="1" si="64"/>
        <v>44043</v>
      </c>
      <c r="AO33" s="8">
        <f t="shared" ca="1" si="64"/>
        <v>44074</v>
      </c>
      <c r="AP33" s="8">
        <f t="shared" ca="1" si="64"/>
        <v>44104</v>
      </c>
      <c r="AQ33" s="8">
        <f t="shared" ca="1" si="64"/>
        <v>44135</v>
      </c>
      <c r="AR33" s="8">
        <f t="shared" ca="1" si="64"/>
        <v>44165</v>
      </c>
      <c r="AS33" s="8">
        <f t="shared" ca="1" si="64"/>
        <v>44196</v>
      </c>
      <c r="AT33" s="8">
        <f t="shared" ca="1" si="64"/>
        <v>44227</v>
      </c>
      <c r="AU33" s="8">
        <f t="shared" ca="1" si="64"/>
        <v>44255</v>
      </c>
      <c r="AV33" s="8">
        <f t="shared" ca="1" si="64"/>
        <v>44286</v>
      </c>
      <c r="AW33" s="8">
        <f t="shared" ca="1" si="64"/>
        <v>44316</v>
      </c>
      <c r="AX33" s="8">
        <f t="shared" ca="1" si="64"/>
        <v>44347</v>
      </c>
      <c r="AY33" s="8">
        <f t="shared" ca="1" si="64"/>
        <v>44377</v>
      </c>
      <c r="AZ33" s="8">
        <f t="shared" ca="1" si="64"/>
        <v>44408</v>
      </c>
      <c r="BA33" s="8">
        <f t="shared" ca="1" si="64"/>
        <v>44439</v>
      </c>
      <c r="BB33" s="8">
        <f t="shared" ca="1" si="64"/>
        <v>44469</v>
      </c>
      <c r="BC33" s="8">
        <f t="shared" ca="1" si="64"/>
        <v>44500</v>
      </c>
      <c r="BD33" s="8">
        <f t="shared" ca="1" si="64"/>
        <v>44530</v>
      </c>
      <c r="BE33" s="8">
        <f t="shared" ca="1" si="64"/>
        <v>44561</v>
      </c>
    </row>
    <row r="34" spans="1:57" s="50" customFormat="1" hidden="1" outlineLevel="2" x14ac:dyDescent="0.35">
      <c r="A34" s="58"/>
      <c r="B34" s="58"/>
      <c r="C34" s="31"/>
      <c r="D34" s="32"/>
      <c r="E34" s="39" t="str">
        <f t="shared" ref="E34:BE34" ca="1" si="65" xml:space="preserve"> E$13</f>
        <v>First model column flag</v>
      </c>
      <c r="F34" s="39">
        <f t="shared" ca="1" si="65"/>
        <v>0</v>
      </c>
      <c r="G34" s="39" t="str">
        <f t="shared" ca="1" si="65"/>
        <v>flag</v>
      </c>
      <c r="H34" s="39">
        <f t="shared" ca="1" si="65"/>
        <v>1</v>
      </c>
      <c r="I34" s="78">
        <f t="shared" ca="1" si="65"/>
        <v>0</v>
      </c>
      <c r="J34" s="39">
        <f t="shared" ca="1" si="65"/>
        <v>1</v>
      </c>
      <c r="K34" s="39">
        <f t="shared" ca="1" si="65"/>
        <v>0</v>
      </c>
      <c r="L34" s="39">
        <f t="shared" ca="1" si="65"/>
        <v>0</v>
      </c>
      <c r="M34" s="39">
        <f t="shared" ca="1" si="65"/>
        <v>0</v>
      </c>
      <c r="N34" s="39">
        <f t="shared" ca="1" si="65"/>
        <v>0</v>
      </c>
      <c r="O34" s="39">
        <f t="shared" ca="1" si="65"/>
        <v>0</v>
      </c>
      <c r="P34" s="39">
        <f t="shared" ca="1" si="65"/>
        <v>0</v>
      </c>
      <c r="Q34" s="39">
        <f t="shared" ca="1" si="65"/>
        <v>0</v>
      </c>
      <c r="R34" s="39">
        <f t="shared" ca="1" si="65"/>
        <v>0</v>
      </c>
      <c r="S34" s="39">
        <f t="shared" ca="1" si="65"/>
        <v>0</v>
      </c>
      <c r="T34" s="39">
        <f t="shared" ca="1" si="65"/>
        <v>0</v>
      </c>
      <c r="U34" s="39">
        <f t="shared" ca="1" si="65"/>
        <v>0</v>
      </c>
      <c r="V34" s="39">
        <f t="shared" ca="1" si="65"/>
        <v>0</v>
      </c>
      <c r="W34" s="39">
        <f t="shared" ca="1" si="65"/>
        <v>0</v>
      </c>
      <c r="X34" s="39">
        <f t="shared" ca="1" si="65"/>
        <v>0</v>
      </c>
      <c r="Y34" s="39">
        <f t="shared" ca="1" si="65"/>
        <v>0</v>
      </c>
      <c r="Z34" s="39">
        <f t="shared" ca="1" si="65"/>
        <v>0</v>
      </c>
      <c r="AA34" s="39">
        <f t="shared" ca="1" si="65"/>
        <v>0</v>
      </c>
      <c r="AB34" s="39">
        <f t="shared" ca="1" si="65"/>
        <v>0</v>
      </c>
      <c r="AC34" s="39">
        <f t="shared" ca="1" si="65"/>
        <v>0</v>
      </c>
      <c r="AD34" s="39">
        <f t="shared" ca="1" si="65"/>
        <v>0</v>
      </c>
      <c r="AE34" s="39">
        <f t="shared" ca="1" si="65"/>
        <v>0</v>
      </c>
      <c r="AF34" s="39">
        <f t="shared" ca="1" si="65"/>
        <v>0</v>
      </c>
      <c r="AG34" s="39">
        <f t="shared" ca="1" si="65"/>
        <v>0</v>
      </c>
      <c r="AH34" s="39">
        <f t="shared" ca="1" si="65"/>
        <v>0</v>
      </c>
      <c r="AI34" s="39">
        <f t="shared" ca="1" si="65"/>
        <v>0</v>
      </c>
      <c r="AJ34" s="39">
        <f t="shared" ca="1" si="65"/>
        <v>0</v>
      </c>
      <c r="AK34" s="39">
        <f t="shared" ca="1" si="65"/>
        <v>0</v>
      </c>
      <c r="AL34" s="39">
        <f t="shared" ca="1" si="65"/>
        <v>0</v>
      </c>
      <c r="AM34" s="39">
        <f t="shared" ca="1" si="65"/>
        <v>0</v>
      </c>
      <c r="AN34" s="39">
        <f t="shared" ca="1" si="65"/>
        <v>0</v>
      </c>
      <c r="AO34" s="39">
        <f t="shared" ca="1" si="65"/>
        <v>0</v>
      </c>
      <c r="AP34" s="39">
        <f t="shared" ca="1" si="65"/>
        <v>0</v>
      </c>
      <c r="AQ34" s="39">
        <f t="shared" ca="1" si="65"/>
        <v>0</v>
      </c>
      <c r="AR34" s="39">
        <f t="shared" ca="1" si="65"/>
        <v>0</v>
      </c>
      <c r="AS34" s="39">
        <f t="shared" ca="1" si="65"/>
        <v>0</v>
      </c>
      <c r="AT34" s="39">
        <f t="shared" ca="1" si="65"/>
        <v>0</v>
      </c>
      <c r="AU34" s="39">
        <f t="shared" ca="1" si="65"/>
        <v>0</v>
      </c>
      <c r="AV34" s="39">
        <f t="shared" ca="1" si="65"/>
        <v>0</v>
      </c>
      <c r="AW34" s="39">
        <f t="shared" ca="1" si="65"/>
        <v>0</v>
      </c>
      <c r="AX34" s="39">
        <f t="shared" ca="1" si="65"/>
        <v>0</v>
      </c>
      <c r="AY34" s="39">
        <f t="shared" ca="1" si="65"/>
        <v>0</v>
      </c>
      <c r="AZ34" s="39">
        <f t="shared" ca="1" si="65"/>
        <v>0</v>
      </c>
      <c r="BA34" s="39">
        <f t="shared" ca="1" si="65"/>
        <v>0</v>
      </c>
      <c r="BB34" s="39">
        <f t="shared" ca="1" si="65"/>
        <v>0</v>
      </c>
      <c r="BC34" s="39">
        <f t="shared" ca="1" si="65"/>
        <v>0</v>
      </c>
      <c r="BD34" s="39">
        <f t="shared" ca="1" si="65"/>
        <v>0</v>
      </c>
      <c r="BE34" s="39">
        <f t="shared" ca="1" si="65"/>
        <v>0</v>
      </c>
    </row>
    <row r="35" spans="1:57" s="95" customFormat="1" hidden="1" outlineLevel="2" x14ac:dyDescent="0.35">
      <c r="A35" s="90"/>
      <c r="B35" s="79"/>
      <c r="C35" s="91"/>
      <c r="D35" s="80"/>
      <c r="E35" s="92" t="s">
        <v>31</v>
      </c>
      <c r="F35" s="92"/>
      <c r="G35" s="92" t="s">
        <v>12</v>
      </c>
      <c r="H35" s="92"/>
      <c r="I35" s="93"/>
      <c r="J35" s="94">
        <f t="shared" ref="J35:AG35" ca="1" si="66" xml:space="preserve"> IF(J34 = 1, $F31, IF(J33 &gt; (DATE(I35, $F32 + 1, 1) - 1), I35 + 1, I35))</f>
        <v>2018</v>
      </c>
      <c r="K35" s="94">
        <f t="shared" ca="1" si="66"/>
        <v>2018</v>
      </c>
      <c r="L35" s="94">
        <f t="shared" ca="1" si="66"/>
        <v>2018</v>
      </c>
      <c r="M35" s="94">
        <f t="shared" ca="1" si="66"/>
        <v>2018</v>
      </c>
      <c r="N35" s="94">
        <f t="shared" ca="1" si="66"/>
        <v>2018</v>
      </c>
      <c r="O35" s="94">
        <f t="shared" ca="1" si="66"/>
        <v>2018</v>
      </c>
      <c r="P35" s="94">
        <f t="shared" ca="1" si="66"/>
        <v>2018</v>
      </c>
      <c r="Q35" s="94">
        <f t="shared" ca="1" si="66"/>
        <v>2018</v>
      </c>
      <c r="R35" s="94">
        <f t="shared" ca="1" si="66"/>
        <v>2018</v>
      </c>
      <c r="S35" s="94">
        <f t="shared" ca="1" si="66"/>
        <v>2018</v>
      </c>
      <c r="T35" s="94">
        <f t="shared" ca="1" si="66"/>
        <v>2018</v>
      </c>
      <c r="U35" s="94">
        <f t="shared" ca="1" si="66"/>
        <v>2018</v>
      </c>
      <c r="V35" s="94">
        <f t="shared" ca="1" si="66"/>
        <v>2019</v>
      </c>
      <c r="W35" s="94">
        <f t="shared" ca="1" si="66"/>
        <v>2019</v>
      </c>
      <c r="X35" s="94">
        <f t="shared" ca="1" si="66"/>
        <v>2019</v>
      </c>
      <c r="Y35" s="94">
        <f t="shared" ca="1" si="66"/>
        <v>2019</v>
      </c>
      <c r="Z35" s="94">
        <f t="shared" ca="1" si="66"/>
        <v>2019</v>
      </c>
      <c r="AA35" s="94">
        <f t="shared" ca="1" si="66"/>
        <v>2019</v>
      </c>
      <c r="AB35" s="94">
        <f t="shared" ca="1" si="66"/>
        <v>2019</v>
      </c>
      <c r="AC35" s="94">
        <f t="shared" ca="1" si="66"/>
        <v>2019</v>
      </c>
      <c r="AD35" s="94">
        <f t="shared" ca="1" si="66"/>
        <v>2019</v>
      </c>
      <c r="AE35" s="94">
        <f t="shared" ca="1" si="66"/>
        <v>2019</v>
      </c>
      <c r="AF35" s="94">
        <f t="shared" ca="1" si="66"/>
        <v>2019</v>
      </c>
      <c r="AG35" s="94">
        <f t="shared" ca="1" si="66"/>
        <v>2019</v>
      </c>
      <c r="AH35" s="94">
        <f t="shared" ref="AH35" ca="1" si="67" xml:space="preserve"> IF(AH34 = 1, $F31, IF(AH33 &gt; (DATE(AG35, $F32 + 1, 1) - 1), AG35 + 1, AG35))</f>
        <v>2020</v>
      </c>
      <c r="AI35" s="94">
        <f t="shared" ref="AI35" ca="1" si="68" xml:space="preserve"> IF(AI34 = 1, $F31, IF(AI33 &gt; (DATE(AH35, $F32 + 1, 1) - 1), AH35 + 1, AH35))</f>
        <v>2020</v>
      </c>
      <c r="AJ35" s="94">
        <f t="shared" ref="AJ35" ca="1" si="69" xml:space="preserve"> IF(AJ34 = 1, $F31, IF(AJ33 &gt; (DATE(AI35, $F32 + 1, 1) - 1), AI35 + 1, AI35))</f>
        <v>2020</v>
      </c>
      <c r="AK35" s="94">
        <f t="shared" ref="AK35" ca="1" si="70" xml:space="preserve"> IF(AK34 = 1, $F31, IF(AK33 &gt; (DATE(AJ35, $F32 + 1, 1) - 1), AJ35 + 1, AJ35))</f>
        <v>2020</v>
      </c>
      <c r="AL35" s="94">
        <f t="shared" ref="AL35" ca="1" si="71" xml:space="preserve"> IF(AL34 = 1, $F31, IF(AL33 &gt; (DATE(AK35, $F32 + 1, 1) - 1), AK35 + 1, AK35))</f>
        <v>2020</v>
      </c>
      <c r="AM35" s="94">
        <f t="shared" ref="AM35" ca="1" si="72" xml:space="preserve"> IF(AM34 = 1, $F31, IF(AM33 &gt; (DATE(AL35, $F32 + 1, 1) - 1), AL35 + 1, AL35))</f>
        <v>2020</v>
      </c>
      <c r="AN35" s="94">
        <f t="shared" ref="AN35" ca="1" si="73" xml:space="preserve"> IF(AN34 = 1, $F31, IF(AN33 &gt; (DATE(AM35, $F32 + 1, 1) - 1), AM35 + 1, AM35))</f>
        <v>2020</v>
      </c>
      <c r="AO35" s="94">
        <f t="shared" ref="AO35" ca="1" si="74" xml:space="preserve"> IF(AO34 = 1, $F31, IF(AO33 &gt; (DATE(AN35, $F32 + 1, 1) - 1), AN35 + 1, AN35))</f>
        <v>2020</v>
      </c>
      <c r="AP35" s="94">
        <f t="shared" ref="AP35" ca="1" si="75" xml:space="preserve"> IF(AP34 = 1, $F31, IF(AP33 &gt; (DATE(AO35, $F32 + 1, 1) - 1), AO35 + 1, AO35))</f>
        <v>2020</v>
      </c>
      <c r="AQ35" s="94">
        <f t="shared" ref="AQ35" ca="1" si="76" xml:space="preserve"> IF(AQ34 = 1, $F31, IF(AQ33 &gt; (DATE(AP35, $F32 + 1, 1) - 1), AP35 + 1, AP35))</f>
        <v>2020</v>
      </c>
      <c r="AR35" s="94">
        <f t="shared" ref="AR35" ca="1" si="77" xml:space="preserve"> IF(AR34 = 1, $F31, IF(AR33 &gt; (DATE(AQ35, $F32 + 1, 1) - 1), AQ35 + 1, AQ35))</f>
        <v>2020</v>
      </c>
      <c r="AS35" s="94">
        <f t="shared" ref="AS35" ca="1" si="78" xml:space="preserve"> IF(AS34 = 1, $F31, IF(AS33 &gt; (DATE(AR35, $F32 + 1, 1) - 1), AR35 + 1, AR35))</f>
        <v>2020</v>
      </c>
      <c r="AT35" s="94">
        <f t="shared" ref="AT35" ca="1" si="79" xml:space="preserve"> IF(AT34 = 1, $F31, IF(AT33 &gt; (DATE(AS35, $F32 + 1, 1) - 1), AS35 + 1, AS35))</f>
        <v>2021</v>
      </c>
      <c r="AU35" s="94">
        <f t="shared" ref="AU35" ca="1" si="80" xml:space="preserve"> IF(AU34 = 1, $F31, IF(AU33 &gt; (DATE(AT35, $F32 + 1, 1) - 1), AT35 + 1, AT35))</f>
        <v>2021</v>
      </c>
      <c r="AV35" s="94">
        <f t="shared" ref="AV35" ca="1" si="81" xml:space="preserve"> IF(AV34 = 1, $F31, IF(AV33 &gt; (DATE(AU35, $F32 + 1, 1) - 1), AU35 + 1, AU35))</f>
        <v>2021</v>
      </c>
      <c r="AW35" s="94">
        <f t="shared" ref="AW35" ca="1" si="82" xml:space="preserve"> IF(AW34 = 1, $F31, IF(AW33 &gt; (DATE(AV35, $F32 + 1, 1) - 1), AV35 + 1, AV35))</f>
        <v>2021</v>
      </c>
      <c r="AX35" s="94">
        <f t="shared" ref="AX35" ca="1" si="83" xml:space="preserve"> IF(AX34 = 1, $F31, IF(AX33 &gt; (DATE(AW35, $F32 + 1, 1) - 1), AW35 + 1, AW35))</f>
        <v>2021</v>
      </c>
      <c r="AY35" s="94">
        <f t="shared" ref="AY35" ca="1" si="84" xml:space="preserve"> IF(AY34 = 1, $F31, IF(AY33 &gt; (DATE(AX35, $F32 + 1, 1) - 1), AX35 + 1, AX35))</f>
        <v>2021</v>
      </c>
      <c r="AZ35" s="94">
        <f t="shared" ref="AZ35" ca="1" si="85" xml:space="preserve"> IF(AZ34 = 1, $F31, IF(AZ33 &gt; (DATE(AY35, $F32 + 1, 1) - 1), AY35 + 1, AY35))</f>
        <v>2021</v>
      </c>
      <c r="BA35" s="94">
        <f t="shared" ref="BA35" ca="1" si="86" xml:space="preserve"> IF(BA34 = 1, $F31, IF(BA33 &gt; (DATE(AZ35, $F32 + 1, 1) - 1), AZ35 + 1, AZ35))</f>
        <v>2021</v>
      </c>
      <c r="BB35" s="94">
        <f t="shared" ref="BB35" ca="1" si="87" xml:space="preserve"> IF(BB34 = 1, $F31, IF(BB33 &gt; (DATE(BA35, $F32 + 1, 1) - 1), BA35 + 1, BA35))</f>
        <v>2021</v>
      </c>
      <c r="BC35" s="94">
        <f t="shared" ref="BC35" ca="1" si="88" xml:space="preserve"> IF(BC34 = 1, $F31, IF(BC33 &gt; (DATE(BB35, $F32 + 1, 1) - 1), BB35 + 1, BB35))</f>
        <v>2021</v>
      </c>
      <c r="BD35" s="94">
        <f t="shared" ref="BD35" ca="1" si="89" xml:space="preserve"> IF(BD34 = 1, $F31, IF(BD33 &gt; (DATE(BC35, $F32 + 1, 1) - 1), BC35 + 1, BC35))</f>
        <v>2021</v>
      </c>
      <c r="BE35" s="94">
        <f t="shared" ref="BE35" ca="1" si="90" xml:space="preserve"> IF(BE34 = 1, $F31, IF(BE33 &gt; (DATE(BD35, $F32 + 1, 1) - 1), BD35 + 1, BD35))</f>
        <v>2021</v>
      </c>
    </row>
    <row r="36" spans="1:57" s="48" customFormat="1" hidden="1" outlineLevel="2" x14ac:dyDescent="0.35">
      <c r="A36" s="65"/>
      <c r="B36" s="14"/>
      <c r="C36" s="66"/>
      <c r="D36" s="55"/>
      <c r="E36" s="12"/>
      <c r="F36" s="12"/>
      <c r="G36" s="12"/>
      <c r="H36" s="12"/>
      <c r="I36" s="12"/>
      <c r="J36" s="23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</row>
    <row r="37" spans="1:57" s="48" customFormat="1" x14ac:dyDescent="0.35">
      <c r="A37" s="65"/>
      <c r="B37" s="14"/>
      <c r="C37" s="66"/>
      <c r="D37" s="55"/>
      <c r="E37" s="12"/>
      <c r="F37" s="12"/>
      <c r="G37" s="12"/>
      <c r="H37" s="12"/>
      <c r="I37" s="12"/>
      <c r="J37" s="23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</row>
    <row r="38" spans="1:57" s="48" customFormat="1" collapsed="1" x14ac:dyDescent="0.35">
      <c r="A38" s="65" t="s">
        <v>25</v>
      </c>
      <c r="B38" s="14"/>
      <c r="C38" s="66"/>
      <c r="D38" s="55"/>
      <c r="E38" s="12"/>
      <c r="F38" s="12"/>
      <c r="G38" s="12"/>
      <c r="H38" s="12"/>
      <c r="I38" s="12"/>
      <c r="J38" s="23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</row>
    <row r="39" spans="1:57" s="49" customFormat="1" hidden="1" outlineLevel="1" x14ac:dyDescent="0.35">
      <c r="A39" s="65"/>
      <c r="B39" s="14"/>
      <c r="C39" s="66"/>
      <c r="D39" s="55"/>
      <c r="E39" s="8" t="str">
        <f t="shared" ref="E39:BE39" ca="1" si="91" xml:space="preserve"> E$24</f>
        <v>Model period end</v>
      </c>
      <c r="F39" s="8">
        <f t="shared" ca="1" si="91"/>
        <v>0</v>
      </c>
      <c r="G39" s="8" t="str">
        <f t="shared" ca="1" si="91"/>
        <v>date</v>
      </c>
      <c r="H39" s="8">
        <f t="shared" ca="1" si="91"/>
        <v>0</v>
      </c>
      <c r="I39" s="77">
        <f t="shared" ca="1" si="91"/>
        <v>0</v>
      </c>
      <c r="J39" s="8">
        <f t="shared" ca="1" si="91"/>
        <v>43131</v>
      </c>
      <c r="K39" s="8">
        <f t="shared" ca="1" si="91"/>
        <v>43159</v>
      </c>
      <c r="L39" s="8">
        <f t="shared" ca="1" si="91"/>
        <v>43190</v>
      </c>
      <c r="M39" s="8">
        <f t="shared" ca="1" si="91"/>
        <v>43220</v>
      </c>
      <c r="N39" s="8">
        <f t="shared" ca="1" si="91"/>
        <v>43251</v>
      </c>
      <c r="O39" s="8">
        <f t="shared" ca="1" si="91"/>
        <v>43281</v>
      </c>
      <c r="P39" s="8">
        <f t="shared" ca="1" si="91"/>
        <v>43312</v>
      </c>
      <c r="Q39" s="8">
        <f t="shared" ca="1" si="91"/>
        <v>43343</v>
      </c>
      <c r="R39" s="8">
        <f t="shared" ca="1" si="91"/>
        <v>43373</v>
      </c>
      <c r="S39" s="8">
        <f t="shared" ca="1" si="91"/>
        <v>43404</v>
      </c>
      <c r="T39" s="8">
        <f t="shared" ca="1" si="91"/>
        <v>43434</v>
      </c>
      <c r="U39" s="8">
        <f t="shared" ca="1" si="91"/>
        <v>43465</v>
      </c>
      <c r="V39" s="8">
        <f t="shared" ca="1" si="91"/>
        <v>43496</v>
      </c>
      <c r="W39" s="8">
        <f t="shared" ca="1" si="91"/>
        <v>43524</v>
      </c>
      <c r="X39" s="8">
        <f t="shared" ca="1" si="91"/>
        <v>43555</v>
      </c>
      <c r="Y39" s="8">
        <f t="shared" ca="1" si="91"/>
        <v>43585</v>
      </c>
      <c r="Z39" s="8">
        <f t="shared" ca="1" si="91"/>
        <v>43616</v>
      </c>
      <c r="AA39" s="8">
        <f t="shared" ca="1" si="91"/>
        <v>43646</v>
      </c>
      <c r="AB39" s="8">
        <f t="shared" ca="1" si="91"/>
        <v>43677</v>
      </c>
      <c r="AC39" s="8">
        <f t="shared" ca="1" si="91"/>
        <v>43708</v>
      </c>
      <c r="AD39" s="8">
        <f t="shared" ca="1" si="91"/>
        <v>43738</v>
      </c>
      <c r="AE39" s="8">
        <f t="shared" ca="1" si="91"/>
        <v>43769</v>
      </c>
      <c r="AF39" s="8">
        <f t="shared" ca="1" si="91"/>
        <v>43799</v>
      </c>
      <c r="AG39" s="8">
        <f t="shared" ca="1" si="91"/>
        <v>43830</v>
      </c>
      <c r="AH39" s="8">
        <f t="shared" ca="1" si="91"/>
        <v>43861</v>
      </c>
      <c r="AI39" s="8">
        <f t="shared" ca="1" si="91"/>
        <v>43890</v>
      </c>
      <c r="AJ39" s="8">
        <f t="shared" ca="1" si="91"/>
        <v>43921</v>
      </c>
      <c r="AK39" s="8">
        <f t="shared" ca="1" si="91"/>
        <v>43951</v>
      </c>
      <c r="AL39" s="8">
        <f t="shared" ca="1" si="91"/>
        <v>43982</v>
      </c>
      <c r="AM39" s="8">
        <f t="shared" ca="1" si="91"/>
        <v>44012</v>
      </c>
      <c r="AN39" s="8">
        <f t="shared" ca="1" si="91"/>
        <v>44043</v>
      </c>
      <c r="AO39" s="8">
        <f t="shared" ca="1" si="91"/>
        <v>44074</v>
      </c>
      <c r="AP39" s="8">
        <f t="shared" ca="1" si="91"/>
        <v>44104</v>
      </c>
      <c r="AQ39" s="8">
        <f t="shared" ca="1" si="91"/>
        <v>44135</v>
      </c>
      <c r="AR39" s="8">
        <f t="shared" ca="1" si="91"/>
        <v>44165</v>
      </c>
      <c r="AS39" s="8">
        <f t="shared" ca="1" si="91"/>
        <v>44196</v>
      </c>
      <c r="AT39" s="8">
        <f t="shared" ca="1" si="91"/>
        <v>44227</v>
      </c>
      <c r="AU39" s="8">
        <f t="shared" ca="1" si="91"/>
        <v>44255</v>
      </c>
      <c r="AV39" s="8">
        <f t="shared" ca="1" si="91"/>
        <v>44286</v>
      </c>
      <c r="AW39" s="8">
        <f t="shared" ca="1" si="91"/>
        <v>44316</v>
      </c>
      <c r="AX39" s="8">
        <f t="shared" ca="1" si="91"/>
        <v>44347</v>
      </c>
      <c r="AY39" s="8">
        <f t="shared" ca="1" si="91"/>
        <v>44377</v>
      </c>
      <c r="AZ39" s="8">
        <f t="shared" ca="1" si="91"/>
        <v>44408</v>
      </c>
      <c r="BA39" s="8">
        <f t="shared" ca="1" si="91"/>
        <v>44439</v>
      </c>
      <c r="BB39" s="8">
        <f t="shared" ca="1" si="91"/>
        <v>44469</v>
      </c>
      <c r="BC39" s="8">
        <f t="shared" ca="1" si="91"/>
        <v>44500</v>
      </c>
      <c r="BD39" s="8">
        <f t="shared" ca="1" si="91"/>
        <v>44530</v>
      </c>
      <c r="BE39" s="8">
        <f t="shared" ca="1" si="91"/>
        <v>44561</v>
      </c>
    </row>
    <row r="40" spans="1:57" s="89" customFormat="1" hidden="1" outlineLevel="1" x14ac:dyDescent="0.35">
      <c r="A40" s="85"/>
      <c r="B40" s="79"/>
      <c r="C40" s="86"/>
      <c r="D40" s="87"/>
      <c r="E40" s="88" t="s">
        <v>21</v>
      </c>
      <c r="F40" s="88"/>
      <c r="G40" s="88" t="s">
        <v>9</v>
      </c>
      <c r="H40" s="88"/>
      <c r="I40" s="88"/>
      <c r="J40" s="93">
        <f t="shared" ref="J40:BE40" ca="1" si="92" xml:space="preserve"> MONTH(J39)</f>
        <v>1</v>
      </c>
      <c r="K40" s="93">
        <f t="shared" ca="1" si="92"/>
        <v>2</v>
      </c>
      <c r="L40" s="93">
        <f t="shared" ca="1" si="92"/>
        <v>3</v>
      </c>
      <c r="M40" s="93">
        <f t="shared" ca="1" si="92"/>
        <v>4</v>
      </c>
      <c r="N40" s="93">
        <f t="shared" ca="1" si="92"/>
        <v>5</v>
      </c>
      <c r="O40" s="93">
        <f t="shared" ca="1" si="92"/>
        <v>6</v>
      </c>
      <c r="P40" s="93">
        <f t="shared" ca="1" si="92"/>
        <v>7</v>
      </c>
      <c r="Q40" s="93">
        <f t="shared" ca="1" si="92"/>
        <v>8</v>
      </c>
      <c r="R40" s="93">
        <f t="shared" ca="1" si="92"/>
        <v>9</v>
      </c>
      <c r="S40" s="93">
        <f t="shared" ca="1" si="92"/>
        <v>10</v>
      </c>
      <c r="T40" s="93">
        <f t="shared" ca="1" si="92"/>
        <v>11</v>
      </c>
      <c r="U40" s="93">
        <f t="shared" ca="1" si="92"/>
        <v>12</v>
      </c>
      <c r="V40" s="93">
        <f t="shared" ca="1" si="92"/>
        <v>1</v>
      </c>
      <c r="W40" s="93">
        <f t="shared" ca="1" si="92"/>
        <v>2</v>
      </c>
      <c r="X40" s="93">
        <f t="shared" ca="1" si="92"/>
        <v>3</v>
      </c>
      <c r="Y40" s="93">
        <f t="shared" ca="1" si="92"/>
        <v>4</v>
      </c>
      <c r="Z40" s="93">
        <f t="shared" ca="1" si="92"/>
        <v>5</v>
      </c>
      <c r="AA40" s="93">
        <f t="shared" ca="1" si="92"/>
        <v>6</v>
      </c>
      <c r="AB40" s="93">
        <f t="shared" ca="1" si="92"/>
        <v>7</v>
      </c>
      <c r="AC40" s="93">
        <f t="shared" ca="1" si="92"/>
        <v>8</v>
      </c>
      <c r="AD40" s="93">
        <f t="shared" ca="1" si="92"/>
        <v>9</v>
      </c>
      <c r="AE40" s="93">
        <f t="shared" ca="1" si="92"/>
        <v>10</v>
      </c>
      <c r="AF40" s="93">
        <f t="shared" ca="1" si="92"/>
        <v>11</v>
      </c>
      <c r="AG40" s="93">
        <f t="shared" ca="1" si="92"/>
        <v>12</v>
      </c>
      <c r="AH40" s="93">
        <f t="shared" ca="1" si="92"/>
        <v>1</v>
      </c>
      <c r="AI40" s="93">
        <f t="shared" ca="1" si="92"/>
        <v>2</v>
      </c>
      <c r="AJ40" s="93">
        <f t="shared" ca="1" si="92"/>
        <v>3</v>
      </c>
      <c r="AK40" s="93">
        <f t="shared" ca="1" si="92"/>
        <v>4</v>
      </c>
      <c r="AL40" s="93">
        <f t="shared" ca="1" si="92"/>
        <v>5</v>
      </c>
      <c r="AM40" s="93">
        <f t="shared" ca="1" si="92"/>
        <v>6</v>
      </c>
      <c r="AN40" s="93">
        <f t="shared" ca="1" si="92"/>
        <v>7</v>
      </c>
      <c r="AO40" s="93">
        <f t="shared" ca="1" si="92"/>
        <v>8</v>
      </c>
      <c r="AP40" s="93">
        <f t="shared" ca="1" si="92"/>
        <v>9</v>
      </c>
      <c r="AQ40" s="93">
        <f t="shared" ca="1" si="92"/>
        <v>10</v>
      </c>
      <c r="AR40" s="93">
        <f t="shared" ca="1" si="92"/>
        <v>11</v>
      </c>
      <c r="AS40" s="93">
        <f t="shared" ca="1" si="92"/>
        <v>12</v>
      </c>
      <c r="AT40" s="93">
        <f t="shared" ca="1" si="92"/>
        <v>1</v>
      </c>
      <c r="AU40" s="93">
        <f t="shared" ca="1" si="92"/>
        <v>2</v>
      </c>
      <c r="AV40" s="93">
        <f t="shared" ca="1" si="92"/>
        <v>3</v>
      </c>
      <c r="AW40" s="93">
        <f t="shared" ca="1" si="92"/>
        <v>4</v>
      </c>
      <c r="AX40" s="93">
        <f t="shared" ca="1" si="92"/>
        <v>5</v>
      </c>
      <c r="AY40" s="93">
        <f t="shared" ca="1" si="92"/>
        <v>6</v>
      </c>
      <c r="AZ40" s="93">
        <f t="shared" ca="1" si="92"/>
        <v>7</v>
      </c>
      <c r="BA40" s="93">
        <f t="shared" ca="1" si="92"/>
        <v>8</v>
      </c>
      <c r="BB40" s="93">
        <f t="shared" ca="1" si="92"/>
        <v>9</v>
      </c>
      <c r="BC40" s="93">
        <f t="shared" ca="1" si="92"/>
        <v>10</v>
      </c>
      <c r="BD40" s="93">
        <f t="shared" ca="1" si="92"/>
        <v>11</v>
      </c>
      <c r="BE40" s="93">
        <f t="shared" ca="1" si="92"/>
        <v>12</v>
      </c>
    </row>
    <row r="41" spans="1:57" s="48" customFormat="1" hidden="1" outlineLevel="1" x14ac:dyDescent="0.35">
      <c r="A41" s="65"/>
      <c r="B41" s="14"/>
      <c r="C41" s="66"/>
      <c r="D41" s="55"/>
      <c r="E41" s="12"/>
      <c r="F41" s="12"/>
      <c r="G41" s="12"/>
      <c r="H41" s="12"/>
      <c r="I41" s="12"/>
      <c r="J41" s="23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</row>
    <row r="42" spans="1:57" s="48" customFormat="1" hidden="1" outlineLevel="1" x14ac:dyDescent="0.35">
      <c r="A42" s="65"/>
      <c r="B42" s="14"/>
      <c r="C42" s="66"/>
      <c r="D42" s="55"/>
      <c r="E42" s="12"/>
      <c r="F42" s="12"/>
      <c r="G42" s="12"/>
      <c r="H42" s="12"/>
      <c r="I42" s="12"/>
      <c r="J42" s="23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</row>
    <row r="43" spans="1:57" s="48" customFormat="1" x14ac:dyDescent="0.35">
      <c r="A43" s="65"/>
      <c r="B43" s="14"/>
      <c r="C43" s="66"/>
      <c r="D43" s="55"/>
      <c r="E43" s="12"/>
      <c r="F43" s="12"/>
      <c r="G43" s="12"/>
      <c r="H43" s="12"/>
      <c r="I43" s="12"/>
      <c r="J43" s="23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1:57" s="48" customFormat="1" x14ac:dyDescent="0.35">
      <c r="A44" s="65" t="s">
        <v>2</v>
      </c>
      <c r="B44" s="14"/>
      <c r="C44" s="66"/>
      <c r="D44" s="55"/>
      <c r="E44" s="12"/>
      <c r="F44" s="12"/>
      <c r="G44" s="12"/>
      <c r="H44" s="12"/>
      <c r="I44" s="12"/>
      <c r="J44" s="23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</row>
    <row r="45" spans="1:57" s="48" customFormat="1" outlineLevel="1" x14ac:dyDescent="0.35">
      <c r="A45" s="65"/>
      <c r="B45" s="14"/>
      <c r="C45" s="66"/>
      <c r="D45" s="55"/>
      <c r="J45" s="33"/>
    </row>
    <row r="46" spans="1:57" s="48" customFormat="1" outlineLevel="1" x14ac:dyDescent="0.35">
      <c r="A46" s="65"/>
      <c r="B46" s="14" t="s">
        <v>38</v>
      </c>
      <c r="C46" s="66"/>
      <c r="D46" s="55"/>
      <c r="E46" s="12"/>
      <c r="F46" s="12"/>
      <c r="G46" s="12"/>
      <c r="H46" s="12"/>
      <c r="I46" s="12"/>
      <c r="J46" s="23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</row>
    <row r="47" spans="1:57" s="101" customFormat="1" outlineLevel="2" x14ac:dyDescent="0.35">
      <c r="A47" s="14"/>
      <c r="B47" s="14"/>
      <c r="C47" s="18"/>
      <c r="D47" s="51"/>
      <c r="E47" s="103" t="str">
        <f xml:space="preserve"> InpC!E$11</f>
        <v>Event date</v>
      </c>
      <c r="F47" s="100">
        <f xml:space="preserve"> InpC!F$11</f>
        <v>43251</v>
      </c>
      <c r="G47" s="103" t="str">
        <f xml:space="preserve"> InpC!G$11</f>
        <v>date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s="47" customFormat="1" outlineLevel="2" x14ac:dyDescent="0.35">
      <c r="A48" s="53"/>
      <c r="B48" s="14"/>
      <c r="C48" s="54"/>
      <c r="D48" s="55"/>
      <c r="E48" s="26" t="str">
        <f t="shared" ref="E48:BE48" ca="1" si="93" xml:space="preserve"> E$19</f>
        <v>Model period start</v>
      </c>
      <c r="F48" s="26">
        <f t="shared" ca="1" si="93"/>
        <v>0</v>
      </c>
      <c r="G48" s="26" t="str">
        <f t="shared" ca="1" si="93"/>
        <v>date</v>
      </c>
      <c r="H48" s="26">
        <f t="shared" ca="1" si="93"/>
        <v>0</v>
      </c>
      <c r="I48" s="76">
        <f t="shared" ca="1" si="93"/>
        <v>0</v>
      </c>
      <c r="J48" s="26">
        <f t="shared" ca="1" si="93"/>
        <v>43101</v>
      </c>
      <c r="K48" s="26">
        <f t="shared" ca="1" si="93"/>
        <v>43132</v>
      </c>
      <c r="L48" s="26">
        <f t="shared" ca="1" si="93"/>
        <v>43160</v>
      </c>
      <c r="M48" s="26">
        <f t="shared" ca="1" si="93"/>
        <v>43191</v>
      </c>
      <c r="N48" s="26">
        <f t="shared" ca="1" si="93"/>
        <v>43221</v>
      </c>
      <c r="O48" s="26">
        <f t="shared" ca="1" si="93"/>
        <v>43252</v>
      </c>
      <c r="P48" s="26">
        <f t="shared" ca="1" si="93"/>
        <v>43282</v>
      </c>
      <c r="Q48" s="26">
        <f t="shared" ca="1" si="93"/>
        <v>43313</v>
      </c>
      <c r="R48" s="26">
        <f t="shared" ca="1" si="93"/>
        <v>43344</v>
      </c>
      <c r="S48" s="26">
        <f t="shared" ca="1" si="93"/>
        <v>43374</v>
      </c>
      <c r="T48" s="26">
        <f t="shared" ca="1" si="93"/>
        <v>43405</v>
      </c>
      <c r="U48" s="26">
        <f t="shared" ca="1" si="93"/>
        <v>43435</v>
      </c>
      <c r="V48" s="26">
        <f t="shared" ca="1" si="93"/>
        <v>43466</v>
      </c>
      <c r="W48" s="26">
        <f t="shared" ca="1" si="93"/>
        <v>43497</v>
      </c>
      <c r="X48" s="26">
        <f t="shared" ca="1" si="93"/>
        <v>43525</v>
      </c>
      <c r="Y48" s="26">
        <f t="shared" ca="1" si="93"/>
        <v>43556</v>
      </c>
      <c r="Z48" s="26">
        <f t="shared" ca="1" si="93"/>
        <v>43586</v>
      </c>
      <c r="AA48" s="26">
        <f t="shared" ca="1" si="93"/>
        <v>43617</v>
      </c>
      <c r="AB48" s="26">
        <f t="shared" ca="1" si="93"/>
        <v>43647</v>
      </c>
      <c r="AC48" s="26">
        <f t="shared" ca="1" si="93"/>
        <v>43678</v>
      </c>
      <c r="AD48" s="26">
        <f t="shared" ca="1" si="93"/>
        <v>43709</v>
      </c>
      <c r="AE48" s="26">
        <f t="shared" ca="1" si="93"/>
        <v>43739</v>
      </c>
      <c r="AF48" s="26">
        <f t="shared" ca="1" si="93"/>
        <v>43770</v>
      </c>
      <c r="AG48" s="26">
        <f t="shared" ca="1" si="93"/>
        <v>43800</v>
      </c>
      <c r="AH48" s="26">
        <f t="shared" ca="1" si="93"/>
        <v>43831</v>
      </c>
      <c r="AI48" s="26">
        <f t="shared" ca="1" si="93"/>
        <v>43862</v>
      </c>
      <c r="AJ48" s="26">
        <f t="shared" ca="1" si="93"/>
        <v>43891</v>
      </c>
      <c r="AK48" s="26">
        <f t="shared" ca="1" si="93"/>
        <v>43922</v>
      </c>
      <c r="AL48" s="26">
        <f t="shared" ca="1" si="93"/>
        <v>43952</v>
      </c>
      <c r="AM48" s="26">
        <f t="shared" ca="1" si="93"/>
        <v>43983</v>
      </c>
      <c r="AN48" s="26">
        <f t="shared" ca="1" si="93"/>
        <v>44013</v>
      </c>
      <c r="AO48" s="26">
        <f t="shared" ca="1" si="93"/>
        <v>44044</v>
      </c>
      <c r="AP48" s="26">
        <f t="shared" ca="1" si="93"/>
        <v>44075</v>
      </c>
      <c r="AQ48" s="26">
        <f t="shared" ca="1" si="93"/>
        <v>44105</v>
      </c>
      <c r="AR48" s="26">
        <f t="shared" ca="1" si="93"/>
        <v>44136</v>
      </c>
      <c r="AS48" s="26">
        <f t="shared" ca="1" si="93"/>
        <v>44166</v>
      </c>
      <c r="AT48" s="26">
        <f t="shared" ca="1" si="93"/>
        <v>44197</v>
      </c>
      <c r="AU48" s="26">
        <f t="shared" ca="1" si="93"/>
        <v>44228</v>
      </c>
      <c r="AV48" s="26">
        <f t="shared" ca="1" si="93"/>
        <v>44256</v>
      </c>
      <c r="AW48" s="26">
        <f t="shared" ca="1" si="93"/>
        <v>44287</v>
      </c>
      <c r="AX48" s="26">
        <f t="shared" ca="1" si="93"/>
        <v>44317</v>
      </c>
      <c r="AY48" s="26">
        <f t="shared" ca="1" si="93"/>
        <v>44348</v>
      </c>
      <c r="AZ48" s="26">
        <f t="shared" ca="1" si="93"/>
        <v>44378</v>
      </c>
      <c r="BA48" s="26">
        <f t="shared" ca="1" si="93"/>
        <v>44409</v>
      </c>
      <c r="BB48" s="26">
        <f t="shared" ca="1" si="93"/>
        <v>44440</v>
      </c>
      <c r="BC48" s="26">
        <f t="shared" ca="1" si="93"/>
        <v>44470</v>
      </c>
      <c r="BD48" s="26">
        <f t="shared" ca="1" si="93"/>
        <v>44501</v>
      </c>
      <c r="BE48" s="26">
        <f t="shared" ca="1" si="93"/>
        <v>44531</v>
      </c>
    </row>
    <row r="49" spans="1:57" s="49" customFormat="1" outlineLevel="2" x14ac:dyDescent="0.35">
      <c r="A49" s="65"/>
      <c r="B49" s="14"/>
      <c r="C49" s="66"/>
      <c r="D49" s="55"/>
      <c r="E49" s="8" t="str">
        <f t="shared" ref="E49:BE49" ca="1" si="94" xml:space="preserve"> E$24</f>
        <v>Model period end</v>
      </c>
      <c r="F49" s="8">
        <f t="shared" ca="1" si="94"/>
        <v>0</v>
      </c>
      <c r="G49" s="8" t="str">
        <f t="shared" ca="1" si="94"/>
        <v>date</v>
      </c>
      <c r="H49" s="8">
        <f t="shared" ca="1" si="94"/>
        <v>0</v>
      </c>
      <c r="I49" s="77">
        <f t="shared" ca="1" si="94"/>
        <v>0</v>
      </c>
      <c r="J49" s="8">
        <f t="shared" ca="1" si="94"/>
        <v>43131</v>
      </c>
      <c r="K49" s="8">
        <f t="shared" ca="1" si="94"/>
        <v>43159</v>
      </c>
      <c r="L49" s="8">
        <f t="shared" ca="1" si="94"/>
        <v>43190</v>
      </c>
      <c r="M49" s="8">
        <f t="shared" ca="1" si="94"/>
        <v>43220</v>
      </c>
      <c r="N49" s="8">
        <f t="shared" ca="1" si="94"/>
        <v>43251</v>
      </c>
      <c r="O49" s="8">
        <f t="shared" ca="1" si="94"/>
        <v>43281</v>
      </c>
      <c r="P49" s="8">
        <f t="shared" ca="1" si="94"/>
        <v>43312</v>
      </c>
      <c r="Q49" s="8">
        <f t="shared" ca="1" si="94"/>
        <v>43343</v>
      </c>
      <c r="R49" s="8">
        <f t="shared" ca="1" si="94"/>
        <v>43373</v>
      </c>
      <c r="S49" s="8">
        <f t="shared" ca="1" si="94"/>
        <v>43404</v>
      </c>
      <c r="T49" s="8">
        <f t="shared" ca="1" si="94"/>
        <v>43434</v>
      </c>
      <c r="U49" s="8">
        <f t="shared" ca="1" si="94"/>
        <v>43465</v>
      </c>
      <c r="V49" s="8">
        <f t="shared" ca="1" si="94"/>
        <v>43496</v>
      </c>
      <c r="W49" s="8">
        <f t="shared" ca="1" si="94"/>
        <v>43524</v>
      </c>
      <c r="X49" s="8">
        <f t="shared" ca="1" si="94"/>
        <v>43555</v>
      </c>
      <c r="Y49" s="8">
        <f t="shared" ca="1" si="94"/>
        <v>43585</v>
      </c>
      <c r="Z49" s="8">
        <f t="shared" ca="1" si="94"/>
        <v>43616</v>
      </c>
      <c r="AA49" s="8">
        <f t="shared" ca="1" si="94"/>
        <v>43646</v>
      </c>
      <c r="AB49" s="8">
        <f t="shared" ca="1" si="94"/>
        <v>43677</v>
      </c>
      <c r="AC49" s="8">
        <f t="shared" ca="1" si="94"/>
        <v>43708</v>
      </c>
      <c r="AD49" s="8">
        <f t="shared" ca="1" si="94"/>
        <v>43738</v>
      </c>
      <c r="AE49" s="8">
        <f t="shared" ca="1" si="94"/>
        <v>43769</v>
      </c>
      <c r="AF49" s="8">
        <f t="shared" ca="1" si="94"/>
        <v>43799</v>
      </c>
      <c r="AG49" s="8">
        <f t="shared" ca="1" si="94"/>
        <v>43830</v>
      </c>
      <c r="AH49" s="8">
        <f t="shared" ca="1" si="94"/>
        <v>43861</v>
      </c>
      <c r="AI49" s="8">
        <f t="shared" ca="1" si="94"/>
        <v>43890</v>
      </c>
      <c r="AJ49" s="8">
        <f t="shared" ca="1" si="94"/>
        <v>43921</v>
      </c>
      <c r="AK49" s="8">
        <f t="shared" ca="1" si="94"/>
        <v>43951</v>
      </c>
      <c r="AL49" s="8">
        <f t="shared" ca="1" si="94"/>
        <v>43982</v>
      </c>
      <c r="AM49" s="8">
        <f t="shared" ca="1" si="94"/>
        <v>44012</v>
      </c>
      <c r="AN49" s="8">
        <f t="shared" ca="1" si="94"/>
        <v>44043</v>
      </c>
      <c r="AO49" s="8">
        <f t="shared" ca="1" si="94"/>
        <v>44074</v>
      </c>
      <c r="AP49" s="8">
        <f t="shared" ca="1" si="94"/>
        <v>44104</v>
      </c>
      <c r="AQ49" s="8">
        <f t="shared" ca="1" si="94"/>
        <v>44135</v>
      </c>
      <c r="AR49" s="8">
        <f t="shared" ca="1" si="94"/>
        <v>44165</v>
      </c>
      <c r="AS49" s="8">
        <f t="shared" ca="1" si="94"/>
        <v>44196</v>
      </c>
      <c r="AT49" s="8">
        <f t="shared" ca="1" si="94"/>
        <v>44227</v>
      </c>
      <c r="AU49" s="8">
        <f t="shared" ca="1" si="94"/>
        <v>44255</v>
      </c>
      <c r="AV49" s="8">
        <f t="shared" ca="1" si="94"/>
        <v>44286</v>
      </c>
      <c r="AW49" s="8">
        <f t="shared" ca="1" si="94"/>
        <v>44316</v>
      </c>
      <c r="AX49" s="8">
        <f t="shared" ca="1" si="94"/>
        <v>44347</v>
      </c>
      <c r="AY49" s="8">
        <f t="shared" ca="1" si="94"/>
        <v>44377</v>
      </c>
      <c r="AZ49" s="8">
        <f t="shared" ca="1" si="94"/>
        <v>44408</v>
      </c>
      <c r="BA49" s="8">
        <f t="shared" ca="1" si="94"/>
        <v>44439</v>
      </c>
      <c r="BB49" s="8">
        <f t="shared" ca="1" si="94"/>
        <v>44469</v>
      </c>
      <c r="BC49" s="8">
        <f t="shared" ca="1" si="94"/>
        <v>44500</v>
      </c>
      <c r="BD49" s="8">
        <f t="shared" ca="1" si="94"/>
        <v>44530</v>
      </c>
      <c r="BE49" s="8">
        <f t="shared" ca="1" si="94"/>
        <v>44561</v>
      </c>
    </row>
    <row r="50" spans="1:57" outlineLevel="2" x14ac:dyDescent="0.35">
      <c r="E50" s="10" t="s">
        <v>39</v>
      </c>
      <c r="G50" s="10" t="s">
        <v>4</v>
      </c>
      <c r="H50" s="10">
        <f ca="1" xml:space="preserve"> SUM(J50:BE50)</f>
        <v>1</v>
      </c>
      <c r="J50" s="10">
        <f t="shared" ref="J50:BE50" ca="1" si="95" xml:space="preserve"> IF( AND(J48 &lt;= $F47, J49 &gt;= $F47), 1, 0)</f>
        <v>0</v>
      </c>
      <c r="K50" s="10">
        <f t="shared" ca="1" si="95"/>
        <v>0</v>
      </c>
      <c r="L50" s="10">
        <f t="shared" ca="1" si="95"/>
        <v>0</v>
      </c>
      <c r="M50" s="10">
        <f t="shared" ca="1" si="95"/>
        <v>0</v>
      </c>
      <c r="N50" s="10">
        <f t="shared" ca="1" si="95"/>
        <v>1</v>
      </c>
      <c r="O50" s="10">
        <f t="shared" ca="1" si="95"/>
        <v>0</v>
      </c>
      <c r="P50" s="10">
        <f t="shared" ca="1" si="95"/>
        <v>0</v>
      </c>
      <c r="Q50" s="10">
        <f t="shared" ca="1" si="95"/>
        <v>0</v>
      </c>
      <c r="R50" s="10">
        <f t="shared" ca="1" si="95"/>
        <v>0</v>
      </c>
      <c r="S50" s="10">
        <f t="shared" ca="1" si="95"/>
        <v>0</v>
      </c>
      <c r="T50" s="10">
        <f t="shared" ca="1" si="95"/>
        <v>0</v>
      </c>
      <c r="U50" s="10">
        <f t="shared" ca="1" si="95"/>
        <v>0</v>
      </c>
      <c r="V50" s="10">
        <f t="shared" ca="1" si="95"/>
        <v>0</v>
      </c>
      <c r="W50" s="10">
        <f t="shared" ca="1" si="95"/>
        <v>0</v>
      </c>
      <c r="X50" s="10">
        <f t="shared" ca="1" si="95"/>
        <v>0</v>
      </c>
      <c r="Y50" s="10">
        <f t="shared" ca="1" si="95"/>
        <v>0</v>
      </c>
      <c r="Z50" s="10">
        <f t="shared" ca="1" si="95"/>
        <v>0</v>
      </c>
      <c r="AA50" s="10">
        <f t="shared" ca="1" si="95"/>
        <v>0</v>
      </c>
      <c r="AB50" s="10">
        <f t="shared" ca="1" si="95"/>
        <v>0</v>
      </c>
      <c r="AC50" s="10">
        <f t="shared" ca="1" si="95"/>
        <v>0</v>
      </c>
      <c r="AD50" s="10">
        <f t="shared" ca="1" si="95"/>
        <v>0</v>
      </c>
      <c r="AE50" s="10">
        <f t="shared" ca="1" si="95"/>
        <v>0</v>
      </c>
      <c r="AF50" s="10">
        <f t="shared" ca="1" si="95"/>
        <v>0</v>
      </c>
      <c r="AG50" s="10">
        <f t="shared" ca="1" si="95"/>
        <v>0</v>
      </c>
      <c r="AH50" s="10">
        <f t="shared" ca="1" si="95"/>
        <v>0</v>
      </c>
      <c r="AI50" s="10">
        <f t="shared" ca="1" si="95"/>
        <v>0</v>
      </c>
      <c r="AJ50" s="10">
        <f t="shared" ca="1" si="95"/>
        <v>0</v>
      </c>
      <c r="AK50" s="10">
        <f t="shared" ca="1" si="95"/>
        <v>0</v>
      </c>
      <c r="AL50" s="10">
        <f t="shared" ca="1" si="95"/>
        <v>0</v>
      </c>
      <c r="AM50" s="10">
        <f t="shared" ca="1" si="95"/>
        <v>0</v>
      </c>
      <c r="AN50" s="10">
        <f t="shared" ca="1" si="95"/>
        <v>0</v>
      </c>
      <c r="AO50" s="10">
        <f t="shared" ca="1" si="95"/>
        <v>0</v>
      </c>
      <c r="AP50" s="10">
        <f t="shared" ca="1" si="95"/>
        <v>0</v>
      </c>
      <c r="AQ50" s="10">
        <f t="shared" ca="1" si="95"/>
        <v>0</v>
      </c>
      <c r="AR50" s="10">
        <f t="shared" ca="1" si="95"/>
        <v>0</v>
      </c>
      <c r="AS50" s="10">
        <f t="shared" ca="1" si="95"/>
        <v>0</v>
      </c>
      <c r="AT50" s="10">
        <f t="shared" ca="1" si="95"/>
        <v>0</v>
      </c>
      <c r="AU50" s="10">
        <f t="shared" ca="1" si="95"/>
        <v>0</v>
      </c>
      <c r="AV50" s="10">
        <f t="shared" ca="1" si="95"/>
        <v>0</v>
      </c>
      <c r="AW50" s="10">
        <f t="shared" ca="1" si="95"/>
        <v>0</v>
      </c>
      <c r="AX50" s="10">
        <f t="shared" ca="1" si="95"/>
        <v>0</v>
      </c>
      <c r="AY50" s="10">
        <f t="shared" ca="1" si="95"/>
        <v>0</v>
      </c>
      <c r="AZ50" s="10">
        <f t="shared" ca="1" si="95"/>
        <v>0</v>
      </c>
      <c r="BA50" s="10">
        <f t="shared" ca="1" si="95"/>
        <v>0</v>
      </c>
      <c r="BB50" s="10">
        <f t="shared" ca="1" si="95"/>
        <v>0</v>
      </c>
      <c r="BC50" s="10">
        <f t="shared" ca="1" si="95"/>
        <v>0</v>
      </c>
      <c r="BD50" s="10">
        <f t="shared" ca="1" si="95"/>
        <v>0</v>
      </c>
      <c r="BE50" s="10">
        <f t="shared" ca="1" si="95"/>
        <v>0</v>
      </c>
    </row>
    <row r="51" spans="1:57" outlineLevel="2" x14ac:dyDescent="0.35"/>
    <row r="52" spans="1:57" outlineLevel="1" x14ac:dyDescent="0.35"/>
    <row r="53" spans="1:57" outlineLevel="1" x14ac:dyDescent="0.35">
      <c r="B53" s="14" t="s">
        <v>40</v>
      </c>
    </row>
    <row r="54" spans="1:57" s="101" customFormat="1" outlineLevel="2" x14ac:dyDescent="0.35">
      <c r="A54" s="14"/>
      <c r="B54" s="14"/>
      <c r="C54" s="18"/>
      <c r="D54" s="51"/>
      <c r="E54" s="103" t="str">
        <f xml:space="preserve"> InpC!E$11</f>
        <v>Event date</v>
      </c>
      <c r="F54" s="100">
        <f xml:space="preserve"> InpC!F$11</f>
        <v>43251</v>
      </c>
      <c r="G54" s="103" t="str">
        <f xml:space="preserve"> InpC!G$11</f>
        <v>date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s="49" customFormat="1" outlineLevel="2" x14ac:dyDescent="0.35">
      <c r="A55" s="65"/>
      <c r="B55" s="14"/>
      <c r="C55" s="66"/>
      <c r="D55" s="55"/>
      <c r="E55" s="8" t="str">
        <f t="shared" ref="E55:BE55" ca="1" si="96" xml:space="preserve"> E$24</f>
        <v>Model period end</v>
      </c>
      <c r="F55" s="8">
        <f t="shared" ca="1" si="96"/>
        <v>0</v>
      </c>
      <c r="G55" s="8" t="str">
        <f t="shared" ca="1" si="96"/>
        <v>date</v>
      </c>
      <c r="H55" s="8">
        <f t="shared" ca="1" si="96"/>
        <v>0</v>
      </c>
      <c r="I55" s="77">
        <f t="shared" ca="1" si="96"/>
        <v>0</v>
      </c>
      <c r="J55" s="8">
        <f t="shared" ca="1" si="96"/>
        <v>43131</v>
      </c>
      <c r="K55" s="8">
        <f t="shared" ca="1" si="96"/>
        <v>43159</v>
      </c>
      <c r="L55" s="8">
        <f t="shared" ca="1" si="96"/>
        <v>43190</v>
      </c>
      <c r="M55" s="8">
        <f t="shared" ca="1" si="96"/>
        <v>43220</v>
      </c>
      <c r="N55" s="8">
        <f t="shared" ca="1" si="96"/>
        <v>43251</v>
      </c>
      <c r="O55" s="8">
        <f t="shared" ca="1" si="96"/>
        <v>43281</v>
      </c>
      <c r="P55" s="8">
        <f t="shared" ca="1" si="96"/>
        <v>43312</v>
      </c>
      <c r="Q55" s="8">
        <f t="shared" ca="1" si="96"/>
        <v>43343</v>
      </c>
      <c r="R55" s="8">
        <f t="shared" ca="1" si="96"/>
        <v>43373</v>
      </c>
      <c r="S55" s="8">
        <f t="shared" ca="1" si="96"/>
        <v>43404</v>
      </c>
      <c r="T55" s="8">
        <f t="shared" ca="1" si="96"/>
        <v>43434</v>
      </c>
      <c r="U55" s="8">
        <f t="shared" ca="1" si="96"/>
        <v>43465</v>
      </c>
      <c r="V55" s="8">
        <f t="shared" ca="1" si="96"/>
        <v>43496</v>
      </c>
      <c r="W55" s="8">
        <f t="shared" ca="1" si="96"/>
        <v>43524</v>
      </c>
      <c r="X55" s="8">
        <f t="shared" ca="1" si="96"/>
        <v>43555</v>
      </c>
      <c r="Y55" s="8">
        <f t="shared" ca="1" si="96"/>
        <v>43585</v>
      </c>
      <c r="Z55" s="8">
        <f t="shared" ca="1" si="96"/>
        <v>43616</v>
      </c>
      <c r="AA55" s="8">
        <f t="shared" ca="1" si="96"/>
        <v>43646</v>
      </c>
      <c r="AB55" s="8">
        <f t="shared" ca="1" si="96"/>
        <v>43677</v>
      </c>
      <c r="AC55" s="8">
        <f t="shared" ca="1" si="96"/>
        <v>43708</v>
      </c>
      <c r="AD55" s="8">
        <f t="shared" ca="1" si="96"/>
        <v>43738</v>
      </c>
      <c r="AE55" s="8">
        <f t="shared" ca="1" si="96"/>
        <v>43769</v>
      </c>
      <c r="AF55" s="8">
        <f t="shared" ca="1" si="96"/>
        <v>43799</v>
      </c>
      <c r="AG55" s="8">
        <f t="shared" ca="1" si="96"/>
        <v>43830</v>
      </c>
      <c r="AH55" s="8">
        <f t="shared" ca="1" si="96"/>
        <v>43861</v>
      </c>
      <c r="AI55" s="8">
        <f t="shared" ca="1" si="96"/>
        <v>43890</v>
      </c>
      <c r="AJ55" s="8">
        <f t="shared" ca="1" si="96"/>
        <v>43921</v>
      </c>
      <c r="AK55" s="8">
        <f t="shared" ca="1" si="96"/>
        <v>43951</v>
      </c>
      <c r="AL55" s="8">
        <f t="shared" ca="1" si="96"/>
        <v>43982</v>
      </c>
      <c r="AM55" s="8">
        <f t="shared" ca="1" si="96"/>
        <v>44012</v>
      </c>
      <c r="AN55" s="8">
        <f t="shared" ca="1" si="96"/>
        <v>44043</v>
      </c>
      <c r="AO55" s="8">
        <f t="shared" ca="1" si="96"/>
        <v>44074</v>
      </c>
      <c r="AP55" s="8">
        <f t="shared" ca="1" si="96"/>
        <v>44104</v>
      </c>
      <c r="AQ55" s="8">
        <f t="shared" ca="1" si="96"/>
        <v>44135</v>
      </c>
      <c r="AR55" s="8">
        <f t="shared" ca="1" si="96"/>
        <v>44165</v>
      </c>
      <c r="AS55" s="8">
        <f t="shared" ca="1" si="96"/>
        <v>44196</v>
      </c>
      <c r="AT55" s="8">
        <f t="shared" ca="1" si="96"/>
        <v>44227</v>
      </c>
      <c r="AU55" s="8">
        <f t="shared" ca="1" si="96"/>
        <v>44255</v>
      </c>
      <c r="AV55" s="8">
        <f t="shared" ca="1" si="96"/>
        <v>44286</v>
      </c>
      <c r="AW55" s="8">
        <f t="shared" ca="1" si="96"/>
        <v>44316</v>
      </c>
      <c r="AX55" s="8">
        <f t="shared" ca="1" si="96"/>
        <v>44347</v>
      </c>
      <c r="AY55" s="8">
        <f t="shared" ca="1" si="96"/>
        <v>44377</v>
      </c>
      <c r="AZ55" s="8">
        <f t="shared" ca="1" si="96"/>
        <v>44408</v>
      </c>
      <c r="BA55" s="8">
        <f t="shared" ca="1" si="96"/>
        <v>44439</v>
      </c>
      <c r="BB55" s="8">
        <f t="shared" ca="1" si="96"/>
        <v>44469</v>
      </c>
      <c r="BC55" s="8">
        <f t="shared" ca="1" si="96"/>
        <v>44500</v>
      </c>
      <c r="BD55" s="8">
        <f t="shared" ca="1" si="96"/>
        <v>44530</v>
      </c>
      <c r="BE55" s="8">
        <f t="shared" ca="1" si="96"/>
        <v>44561</v>
      </c>
    </row>
    <row r="56" spans="1:57" outlineLevel="2" x14ac:dyDescent="0.35">
      <c r="E56" s="10" t="s">
        <v>41</v>
      </c>
      <c r="G56" s="10" t="s">
        <v>4</v>
      </c>
      <c r="H56" s="10">
        <f ca="1" xml:space="preserve"> SUM(J56:BE56)</f>
        <v>5</v>
      </c>
      <c r="J56" s="10">
        <f t="shared" ref="J56:BE56" ca="1" si="97" xml:space="preserve"> IF( J55 &lt;= $F54, 1, 0)</f>
        <v>1</v>
      </c>
      <c r="K56" s="10">
        <f t="shared" ca="1" si="97"/>
        <v>1</v>
      </c>
      <c r="L56" s="10">
        <f t="shared" ca="1" si="97"/>
        <v>1</v>
      </c>
      <c r="M56" s="10">
        <f t="shared" ca="1" si="97"/>
        <v>1</v>
      </c>
      <c r="N56" s="10">
        <f t="shared" ca="1" si="97"/>
        <v>1</v>
      </c>
      <c r="O56" s="10">
        <f t="shared" ca="1" si="97"/>
        <v>0</v>
      </c>
      <c r="P56" s="10">
        <f t="shared" ca="1" si="97"/>
        <v>0</v>
      </c>
      <c r="Q56" s="10">
        <f t="shared" ca="1" si="97"/>
        <v>0</v>
      </c>
      <c r="R56" s="10">
        <f t="shared" ca="1" si="97"/>
        <v>0</v>
      </c>
      <c r="S56" s="10">
        <f t="shared" ca="1" si="97"/>
        <v>0</v>
      </c>
      <c r="T56" s="10">
        <f t="shared" ca="1" si="97"/>
        <v>0</v>
      </c>
      <c r="U56" s="10">
        <f t="shared" ca="1" si="97"/>
        <v>0</v>
      </c>
      <c r="V56" s="10">
        <f t="shared" ca="1" si="97"/>
        <v>0</v>
      </c>
      <c r="W56" s="10">
        <f t="shared" ca="1" si="97"/>
        <v>0</v>
      </c>
      <c r="X56" s="10">
        <f t="shared" ca="1" si="97"/>
        <v>0</v>
      </c>
      <c r="Y56" s="10">
        <f t="shared" ca="1" si="97"/>
        <v>0</v>
      </c>
      <c r="Z56" s="10">
        <f t="shared" ca="1" si="97"/>
        <v>0</v>
      </c>
      <c r="AA56" s="10">
        <f t="shared" ca="1" si="97"/>
        <v>0</v>
      </c>
      <c r="AB56" s="10">
        <f t="shared" ca="1" si="97"/>
        <v>0</v>
      </c>
      <c r="AC56" s="10">
        <f t="shared" ca="1" si="97"/>
        <v>0</v>
      </c>
      <c r="AD56" s="10">
        <f t="shared" ca="1" si="97"/>
        <v>0</v>
      </c>
      <c r="AE56" s="10">
        <f t="shared" ca="1" si="97"/>
        <v>0</v>
      </c>
      <c r="AF56" s="10">
        <f t="shared" ca="1" si="97"/>
        <v>0</v>
      </c>
      <c r="AG56" s="10">
        <f t="shared" ca="1" si="97"/>
        <v>0</v>
      </c>
      <c r="AH56" s="10">
        <f t="shared" ca="1" si="97"/>
        <v>0</v>
      </c>
      <c r="AI56" s="10">
        <f t="shared" ca="1" si="97"/>
        <v>0</v>
      </c>
      <c r="AJ56" s="10">
        <f t="shared" ca="1" si="97"/>
        <v>0</v>
      </c>
      <c r="AK56" s="10">
        <f t="shared" ca="1" si="97"/>
        <v>0</v>
      </c>
      <c r="AL56" s="10">
        <f t="shared" ca="1" si="97"/>
        <v>0</v>
      </c>
      <c r="AM56" s="10">
        <f t="shared" ca="1" si="97"/>
        <v>0</v>
      </c>
      <c r="AN56" s="10">
        <f t="shared" ca="1" si="97"/>
        <v>0</v>
      </c>
      <c r="AO56" s="10">
        <f t="shared" ca="1" si="97"/>
        <v>0</v>
      </c>
      <c r="AP56" s="10">
        <f t="shared" ca="1" si="97"/>
        <v>0</v>
      </c>
      <c r="AQ56" s="10">
        <f t="shared" ca="1" si="97"/>
        <v>0</v>
      </c>
      <c r="AR56" s="10">
        <f t="shared" ca="1" si="97"/>
        <v>0</v>
      </c>
      <c r="AS56" s="10">
        <f t="shared" ca="1" si="97"/>
        <v>0</v>
      </c>
      <c r="AT56" s="10">
        <f t="shared" ca="1" si="97"/>
        <v>0</v>
      </c>
      <c r="AU56" s="10">
        <f t="shared" ca="1" si="97"/>
        <v>0</v>
      </c>
      <c r="AV56" s="10">
        <f t="shared" ca="1" si="97"/>
        <v>0</v>
      </c>
      <c r="AW56" s="10">
        <f t="shared" ca="1" si="97"/>
        <v>0</v>
      </c>
      <c r="AX56" s="10">
        <f t="shared" ca="1" si="97"/>
        <v>0</v>
      </c>
      <c r="AY56" s="10">
        <f t="shared" ca="1" si="97"/>
        <v>0</v>
      </c>
      <c r="AZ56" s="10">
        <f t="shared" ca="1" si="97"/>
        <v>0</v>
      </c>
      <c r="BA56" s="10">
        <f t="shared" ca="1" si="97"/>
        <v>0</v>
      </c>
      <c r="BB56" s="10">
        <f t="shared" ca="1" si="97"/>
        <v>0</v>
      </c>
      <c r="BC56" s="10">
        <f t="shared" ca="1" si="97"/>
        <v>0</v>
      </c>
      <c r="BD56" s="10">
        <f t="shared" ca="1" si="97"/>
        <v>0</v>
      </c>
      <c r="BE56" s="10">
        <f t="shared" ca="1" si="97"/>
        <v>0</v>
      </c>
    </row>
    <row r="57" spans="1:57" outlineLevel="2" x14ac:dyDescent="0.35"/>
    <row r="58" spans="1:57" outlineLevel="1" x14ac:dyDescent="0.35"/>
    <row r="59" spans="1:57" outlineLevel="1" x14ac:dyDescent="0.35">
      <c r="B59" s="14" t="s">
        <v>43</v>
      </c>
    </row>
    <row r="60" spans="1:57" s="101" customFormat="1" outlineLevel="2" x14ac:dyDescent="0.35">
      <c r="A60" s="14"/>
      <c r="B60" s="14"/>
      <c r="C60" s="18"/>
      <c r="D60" s="51"/>
      <c r="E60" s="103" t="str">
        <f xml:space="preserve"> InpC!E$11</f>
        <v>Event date</v>
      </c>
      <c r="F60" s="100">
        <f xml:space="preserve"> InpC!F$11</f>
        <v>43251</v>
      </c>
      <c r="G60" s="103" t="str">
        <f xml:space="preserve"> InpC!G$11</f>
        <v>date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1:57" s="49" customFormat="1" outlineLevel="2" x14ac:dyDescent="0.35">
      <c r="A61" s="65"/>
      <c r="B61" s="14"/>
      <c r="C61" s="66"/>
      <c r="D61" s="55"/>
      <c r="E61" s="8" t="str">
        <f t="shared" ref="E61:BE61" ca="1" si="98" xml:space="preserve"> E$24</f>
        <v>Model period end</v>
      </c>
      <c r="F61" s="8">
        <f t="shared" ca="1" si="98"/>
        <v>0</v>
      </c>
      <c r="G61" s="8" t="str">
        <f t="shared" ca="1" si="98"/>
        <v>date</v>
      </c>
      <c r="H61" s="8">
        <f t="shared" ca="1" si="98"/>
        <v>0</v>
      </c>
      <c r="I61" s="77">
        <f t="shared" ca="1" si="98"/>
        <v>0</v>
      </c>
      <c r="J61" s="8">
        <f t="shared" ca="1" si="98"/>
        <v>43131</v>
      </c>
      <c r="K61" s="8">
        <f t="shared" ca="1" si="98"/>
        <v>43159</v>
      </c>
      <c r="L61" s="8">
        <f t="shared" ca="1" si="98"/>
        <v>43190</v>
      </c>
      <c r="M61" s="8">
        <f t="shared" ca="1" si="98"/>
        <v>43220</v>
      </c>
      <c r="N61" s="8">
        <f t="shared" ca="1" si="98"/>
        <v>43251</v>
      </c>
      <c r="O61" s="8">
        <f t="shared" ca="1" si="98"/>
        <v>43281</v>
      </c>
      <c r="P61" s="8">
        <f t="shared" ca="1" si="98"/>
        <v>43312</v>
      </c>
      <c r="Q61" s="8">
        <f t="shared" ca="1" si="98"/>
        <v>43343</v>
      </c>
      <c r="R61" s="8">
        <f t="shared" ca="1" si="98"/>
        <v>43373</v>
      </c>
      <c r="S61" s="8">
        <f t="shared" ca="1" si="98"/>
        <v>43404</v>
      </c>
      <c r="T61" s="8">
        <f t="shared" ca="1" si="98"/>
        <v>43434</v>
      </c>
      <c r="U61" s="8">
        <f t="shared" ca="1" si="98"/>
        <v>43465</v>
      </c>
      <c r="V61" s="8">
        <f t="shared" ca="1" si="98"/>
        <v>43496</v>
      </c>
      <c r="W61" s="8">
        <f t="shared" ca="1" si="98"/>
        <v>43524</v>
      </c>
      <c r="X61" s="8">
        <f t="shared" ca="1" si="98"/>
        <v>43555</v>
      </c>
      <c r="Y61" s="8">
        <f t="shared" ca="1" si="98"/>
        <v>43585</v>
      </c>
      <c r="Z61" s="8">
        <f t="shared" ca="1" si="98"/>
        <v>43616</v>
      </c>
      <c r="AA61" s="8">
        <f t="shared" ca="1" si="98"/>
        <v>43646</v>
      </c>
      <c r="AB61" s="8">
        <f t="shared" ca="1" si="98"/>
        <v>43677</v>
      </c>
      <c r="AC61" s="8">
        <f t="shared" ca="1" si="98"/>
        <v>43708</v>
      </c>
      <c r="AD61" s="8">
        <f t="shared" ca="1" si="98"/>
        <v>43738</v>
      </c>
      <c r="AE61" s="8">
        <f t="shared" ca="1" si="98"/>
        <v>43769</v>
      </c>
      <c r="AF61" s="8">
        <f t="shared" ca="1" si="98"/>
        <v>43799</v>
      </c>
      <c r="AG61" s="8">
        <f t="shared" ca="1" si="98"/>
        <v>43830</v>
      </c>
      <c r="AH61" s="8">
        <f t="shared" ca="1" si="98"/>
        <v>43861</v>
      </c>
      <c r="AI61" s="8">
        <f t="shared" ca="1" si="98"/>
        <v>43890</v>
      </c>
      <c r="AJ61" s="8">
        <f t="shared" ca="1" si="98"/>
        <v>43921</v>
      </c>
      <c r="AK61" s="8">
        <f t="shared" ca="1" si="98"/>
        <v>43951</v>
      </c>
      <c r="AL61" s="8">
        <f t="shared" ca="1" si="98"/>
        <v>43982</v>
      </c>
      <c r="AM61" s="8">
        <f t="shared" ca="1" si="98"/>
        <v>44012</v>
      </c>
      <c r="AN61" s="8">
        <f t="shared" ca="1" si="98"/>
        <v>44043</v>
      </c>
      <c r="AO61" s="8">
        <f t="shared" ca="1" si="98"/>
        <v>44074</v>
      </c>
      <c r="AP61" s="8">
        <f t="shared" ca="1" si="98"/>
        <v>44104</v>
      </c>
      <c r="AQ61" s="8">
        <f t="shared" ca="1" si="98"/>
        <v>44135</v>
      </c>
      <c r="AR61" s="8">
        <f t="shared" ca="1" si="98"/>
        <v>44165</v>
      </c>
      <c r="AS61" s="8">
        <f t="shared" ca="1" si="98"/>
        <v>44196</v>
      </c>
      <c r="AT61" s="8">
        <f t="shared" ca="1" si="98"/>
        <v>44227</v>
      </c>
      <c r="AU61" s="8">
        <f t="shared" ca="1" si="98"/>
        <v>44255</v>
      </c>
      <c r="AV61" s="8">
        <f t="shared" ca="1" si="98"/>
        <v>44286</v>
      </c>
      <c r="AW61" s="8">
        <f t="shared" ca="1" si="98"/>
        <v>44316</v>
      </c>
      <c r="AX61" s="8">
        <f t="shared" ca="1" si="98"/>
        <v>44347</v>
      </c>
      <c r="AY61" s="8">
        <f t="shared" ca="1" si="98"/>
        <v>44377</v>
      </c>
      <c r="AZ61" s="8">
        <f t="shared" ca="1" si="98"/>
        <v>44408</v>
      </c>
      <c r="BA61" s="8">
        <f t="shared" ca="1" si="98"/>
        <v>44439</v>
      </c>
      <c r="BB61" s="8">
        <f t="shared" ca="1" si="98"/>
        <v>44469</v>
      </c>
      <c r="BC61" s="8">
        <f t="shared" ca="1" si="98"/>
        <v>44500</v>
      </c>
      <c r="BD61" s="8">
        <f t="shared" ca="1" si="98"/>
        <v>44530</v>
      </c>
      <c r="BE61" s="8">
        <f t="shared" ca="1" si="98"/>
        <v>44561</v>
      </c>
    </row>
    <row r="62" spans="1:57" outlineLevel="2" x14ac:dyDescent="0.35">
      <c r="E62" s="10" t="s">
        <v>42</v>
      </c>
      <c r="G62" s="10" t="s">
        <v>4</v>
      </c>
      <c r="H62" s="10">
        <f ca="1" xml:space="preserve"> SUM(J62:BE62)</f>
        <v>43</v>
      </c>
      <c r="J62" s="10">
        <f t="shared" ref="J62:BE62" ca="1" si="99" xml:space="preserve"> IF( J61 &gt; $F60, 1, 0)</f>
        <v>0</v>
      </c>
      <c r="K62" s="10">
        <f t="shared" ca="1" si="99"/>
        <v>0</v>
      </c>
      <c r="L62" s="10">
        <f t="shared" ca="1" si="99"/>
        <v>0</v>
      </c>
      <c r="M62" s="10">
        <f t="shared" ca="1" si="99"/>
        <v>0</v>
      </c>
      <c r="N62" s="10">
        <f t="shared" ca="1" si="99"/>
        <v>0</v>
      </c>
      <c r="O62" s="10">
        <f t="shared" ca="1" si="99"/>
        <v>1</v>
      </c>
      <c r="P62" s="10">
        <f t="shared" ca="1" si="99"/>
        <v>1</v>
      </c>
      <c r="Q62" s="10">
        <f t="shared" ca="1" si="99"/>
        <v>1</v>
      </c>
      <c r="R62" s="10">
        <f t="shared" ca="1" si="99"/>
        <v>1</v>
      </c>
      <c r="S62" s="10">
        <f t="shared" ca="1" si="99"/>
        <v>1</v>
      </c>
      <c r="T62" s="10">
        <f t="shared" ca="1" si="99"/>
        <v>1</v>
      </c>
      <c r="U62" s="10">
        <f t="shared" ca="1" si="99"/>
        <v>1</v>
      </c>
      <c r="V62" s="10">
        <f t="shared" ca="1" si="99"/>
        <v>1</v>
      </c>
      <c r="W62" s="10">
        <f t="shared" ca="1" si="99"/>
        <v>1</v>
      </c>
      <c r="X62" s="10">
        <f t="shared" ca="1" si="99"/>
        <v>1</v>
      </c>
      <c r="Y62" s="10">
        <f t="shared" ca="1" si="99"/>
        <v>1</v>
      </c>
      <c r="Z62" s="10">
        <f t="shared" ca="1" si="99"/>
        <v>1</v>
      </c>
      <c r="AA62" s="10">
        <f t="shared" ca="1" si="99"/>
        <v>1</v>
      </c>
      <c r="AB62" s="10">
        <f t="shared" ca="1" si="99"/>
        <v>1</v>
      </c>
      <c r="AC62" s="10">
        <f t="shared" ca="1" si="99"/>
        <v>1</v>
      </c>
      <c r="AD62" s="10">
        <f t="shared" ca="1" si="99"/>
        <v>1</v>
      </c>
      <c r="AE62" s="10">
        <f t="shared" ca="1" si="99"/>
        <v>1</v>
      </c>
      <c r="AF62" s="10">
        <f t="shared" ca="1" si="99"/>
        <v>1</v>
      </c>
      <c r="AG62" s="10">
        <f t="shared" ca="1" si="99"/>
        <v>1</v>
      </c>
      <c r="AH62" s="10">
        <f t="shared" ca="1" si="99"/>
        <v>1</v>
      </c>
      <c r="AI62" s="10">
        <f t="shared" ca="1" si="99"/>
        <v>1</v>
      </c>
      <c r="AJ62" s="10">
        <f t="shared" ca="1" si="99"/>
        <v>1</v>
      </c>
      <c r="AK62" s="10">
        <f t="shared" ca="1" si="99"/>
        <v>1</v>
      </c>
      <c r="AL62" s="10">
        <f t="shared" ca="1" si="99"/>
        <v>1</v>
      </c>
      <c r="AM62" s="10">
        <f t="shared" ca="1" si="99"/>
        <v>1</v>
      </c>
      <c r="AN62" s="10">
        <f t="shared" ca="1" si="99"/>
        <v>1</v>
      </c>
      <c r="AO62" s="10">
        <f t="shared" ca="1" si="99"/>
        <v>1</v>
      </c>
      <c r="AP62" s="10">
        <f t="shared" ca="1" si="99"/>
        <v>1</v>
      </c>
      <c r="AQ62" s="10">
        <f t="shared" ca="1" si="99"/>
        <v>1</v>
      </c>
      <c r="AR62" s="10">
        <f t="shared" ca="1" si="99"/>
        <v>1</v>
      </c>
      <c r="AS62" s="10">
        <f t="shared" ca="1" si="99"/>
        <v>1</v>
      </c>
      <c r="AT62" s="10">
        <f t="shared" ca="1" si="99"/>
        <v>1</v>
      </c>
      <c r="AU62" s="10">
        <f t="shared" ca="1" si="99"/>
        <v>1</v>
      </c>
      <c r="AV62" s="10">
        <f t="shared" ca="1" si="99"/>
        <v>1</v>
      </c>
      <c r="AW62" s="10">
        <f t="shared" ca="1" si="99"/>
        <v>1</v>
      </c>
      <c r="AX62" s="10">
        <f t="shared" ca="1" si="99"/>
        <v>1</v>
      </c>
      <c r="AY62" s="10">
        <f t="shared" ca="1" si="99"/>
        <v>1</v>
      </c>
      <c r="AZ62" s="10">
        <f t="shared" ca="1" si="99"/>
        <v>1</v>
      </c>
      <c r="BA62" s="10">
        <f t="shared" ca="1" si="99"/>
        <v>1</v>
      </c>
      <c r="BB62" s="10">
        <f t="shared" ca="1" si="99"/>
        <v>1</v>
      </c>
      <c r="BC62" s="10">
        <f t="shared" ca="1" si="99"/>
        <v>1</v>
      </c>
      <c r="BD62" s="10">
        <f t="shared" ca="1" si="99"/>
        <v>1</v>
      </c>
      <c r="BE62" s="10">
        <f t="shared" ca="1" si="99"/>
        <v>1</v>
      </c>
    </row>
    <row r="63" spans="1:57" outlineLevel="2" x14ac:dyDescent="0.35"/>
    <row r="64" spans="1:57" outlineLevel="1" x14ac:dyDescent="0.35"/>
    <row r="65" spans="1:57" outlineLevel="1" x14ac:dyDescent="0.35">
      <c r="B65" s="14" t="s">
        <v>44</v>
      </c>
    </row>
    <row r="66" spans="1:57" s="101" customFormat="1" outlineLevel="2" x14ac:dyDescent="0.35">
      <c r="A66" s="14"/>
      <c r="B66" s="14"/>
      <c r="C66" s="18"/>
      <c r="D66" s="51"/>
      <c r="E66" s="103" t="str">
        <f xml:space="preserve"> InpC!E$11</f>
        <v>Event date</v>
      </c>
      <c r="F66" s="100">
        <f xml:space="preserve"> InpC!F$11</f>
        <v>43251</v>
      </c>
      <c r="G66" s="103" t="str">
        <f xml:space="preserve"> InpC!G$11</f>
        <v>date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outlineLevel="2" x14ac:dyDescent="0.35">
      <c r="E67" s="106" t="str">
        <f xml:space="preserve"> InpC!E$12</f>
        <v>Period duration</v>
      </c>
      <c r="F67" s="106">
        <f xml:space="preserve"> InpC!F$12</f>
        <v>24</v>
      </c>
      <c r="G67" s="106" t="str">
        <f xml:space="preserve"> InpC!G$12</f>
        <v>months</v>
      </c>
      <c r="H67" s="36"/>
    </row>
    <row r="68" spans="1:57" outlineLevel="2" x14ac:dyDescent="0.35">
      <c r="E68" s="10" t="s">
        <v>24</v>
      </c>
      <c r="F68" s="74">
        <f ca="1" xml:space="preserve"> EOMONTH(F66, F67)</f>
        <v>43982</v>
      </c>
      <c r="G68" s="10" t="s">
        <v>5</v>
      </c>
    </row>
    <row r="69" spans="1:57" outlineLevel="2" x14ac:dyDescent="0.35"/>
    <row r="70" spans="1:57" s="101" customFormat="1" outlineLevel="2" x14ac:dyDescent="0.35">
      <c r="A70" s="14"/>
      <c r="B70" s="14"/>
      <c r="C70" s="18"/>
      <c r="D70" s="51"/>
      <c r="E70" s="103" t="str">
        <f xml:space="preserve"> InpC!E$11</f>
        <v>Event date</v>
      </c>
      <c r="F70" s="100">
        <f xml:space="preserve"> InpC!F$11</f>
        <v>43251</v>
      </c>
      <c r="G70" s="103" t="str">
        <f xml:space="preserve"> InpC!G$11</f>
        <v>date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</row>
    <row r="71" spans="1:57" outlineLevel="2" x14ac:dyDescent="0.35">
      <c r="E71" s="73" t="str">
        <f ca="1" xml:space="preserve"> E$68</f>
        <v>2nd event date</v>
      </c>
      <c r="F71" s="75">
        <f ca="1" xml:space="preserve"> F$68</f>
        <v>43982</v>
      </c>
      <c r="G71" s="73" t="str">
        <f ca="1" xml:space="preserve"> G$68</f>
        <v>date</v>
      </c>
    </row>
    <row r="72" spans="1:57" s="49" customFormat="1" outlineLevel="2" x14ac:dyDescent="0.35">
      <c r="A72" s="65"/>
      <c r="B72" s="14"/>
      <c r="C72" s="66"/>
      <c r="D72" s="55"/>
      <c r="E72" s="8" t="str">
        <f t="shared" ref="E72:BE72" ca="1" si="100" xml:space="preserve"> E$24</f>
        <v>Model period end</v>
      </c>
      <c r="F72" s="8">
        <f t="shared" ca="1" si="100"/>
        <v>0</v>
      </c>
      <c r="G72" s="8" t="str">
        <f t="shared" ca="1" si="100"/>
        <v>date</v>
      </c>
      <c r="H72" s="8">
        <f t="shared" ca="1" si="100"/>
        <v>0</v>
      </c>
      <c r="I72" s="77">
        <f t="shared" ca="1" si="100"/>
        <v>0</v>
      </c>
      <c r="J72" s="8">
        <f t="shared" ca="1" si="100"/>
        <v>43131</v>
      </c>
      <c r="K72" s="8">
        <f t="shared" ca="1" si="100"/>
        <v>43159</v>
      </c>
      <c r="L72" s="8">
        <f t="shared" ca="1" si="100"/>
        <v>43190</v>
      </c>
      <c r="M72" s="8">
        <f t="shared" ca="1" si="100"/>
        <v>43220</v>
      </c>
      <c r="N72" s="8">
        <f t="shared" ca="1" si="100"/>
        <v>43251</v>
      </c>
      <c r="O72" s="8">
        <f t="shared" ca="1" si="100"/>
        <v>43281</v>
      </c>
      <c r="P72" s="8">
        <f t="shared" ca="1" si="100"/>
        <v>43312</v>
      </c>
      <c r="Q72" s="8">
        <f t="shared" ca="1" si="100"/>
        <v>43343</v>
      </c>
      <c r="R72" s="8">
        <f t="shared" ca="1" si="100"/>
        <v>43373</v>
      </c>
      <c r="S72" s="8">
        <f t="shared" ca="1" si="100"/>
        <v>43404</v>
      </c>
      <c r="T72" s="8">
        <f t="shared" ca="1" si="100"/>
        <v>43434</v>
      </c>
      <c r="U72" s="8">
        <f t="shared" ca="1" si="100"/>
        <v>43465</v>
      </c>
      <c r="V72" s="8">
        <f t="shared" ca="1" si="100"/>
        <v>43496</v>
      </c>
      <c r="W72" s="8">
        <f t="shared" ca="1" si="100"/>
        <v>43524</v>
      </c>
      <c r="X72" s="8">
        <f t="shared" ca="1" si="100"/>
        <v>43555</v>
      </c>
      <c r="Y72" s="8">
        <f t="shared" ca="1" si="100"/>
        <v>43585</v>
      </c>
      <c r="Z72" s="8">
        <f t="shared" ca="1" si="100"/>
        <v>43616</v>
      </c>
      <c r="AA72" s="8">
        <f t="shared" ca="1" si="100"/>
        <v>43646</v>
      </c>
      <c r="AB72" s="8">
        <f t="shared" ca="1" si="100"/>
        <v>43677</v>
      </c>
      <c r="AC72" s="8">
        <f t="shared" ca="1" si="100"/>
        <v>43708</v>
      </c>
      <c r="AD72" s="8">
        <f t="shared" ca="1" si="100"/>
        <v>43738</v>
      </c>
      <c r="AE72" s="8">
        <f t="shared" ca="1" si="100"/>
        <v>43769</v>
      </c>
      <c r="AF72" s="8">
        <f t="shared" ca="1" si="100"/>
        <v>43799</v>
      </c>
      <c r="AG72" s="8">
        <f t="shared" ca="1" si="100"/>
        <v>43830</v>
      </c>
      <c r="AH72" s="8">
        <f t="shared" ca="1" si="100"/>
        <v>43861</v>
      </c>
      <c r="AI72" s="8">
        <f t="shared" ca="1" si="100"/>
        <v>43890</v>
      </c>
      <c r="AJ72" s="8">
        <f t="shared" ca="1" si="100"/>
        <v>43921</v>
      </c>
      <c r="AK72" s="8">
        <f t="shared" ca="1" si="100"/>
        <v>43951</v>
      </c>
      <c r="AL72" s="8">
        <f t="shared" ca="1" si="100"/>
        <v>43982</v>
      </c>
      <c r="AM72" s="8">
        <f t="shared" ca="1" si="100"/>
        <v>44012</v>
      </c>
      <c r="AN72" s="8">
        <f t="shared" ca="1" si="100"/>
        <v>44043</v>
      </c>
      <c r="AO72" s="8">
        <f t="shared" ca="1" si="100"/>
        <v>44074</v>
      </c>
      <c r="AP72" s="8">
        <f t="shared" ca="1" si="100"/>
        <v>44104</v>
      </c>
      <c r="AQ72" s="8">
        <f t="shared" ca="1" si="100"/>
        <v>44135</v>
      </c>
      <c r="AR72" s="8">
        <f t="shared" ca="1" si="100"/>
        <v>44165</v>
      </c>
      <c r="AS72" s="8">
        <f t="shared" ca="1" si="100"/>
        <v>44196</v>
      </c>
      <c r="AT72" s="8">
        <f t="shared" ca="1" si="100"/>
        <v>44227</v>
      </c>
      <c r="AU72" s="8">
        <f t="shared" ca="1" si="100"/>
        <v>44255</v>
      </c>
      <c r="AV72" s="8">
        <f t="shared" ca="1" si="100"/>
        <v>44286</v>
      </c>
      <c r="AW72" s="8">
        <f t="shared" ca="1" si="100"/>
        <v>44316</v>
      </c>
      <c r="AX72" s="8">
        <f t="shared" ca="1" si="100"/>
        <v>44347</v>
      </c>
      <c r="AY72" s="8">
        <f t="shared" ca="1" si="100"/>
        <v>44377</v>
      </c>
      <c r="AZ72" s="8">
        <f t="shared" ca="1" si="100"/>
        <v>44408</v>
      </c>
      <c r="BA72" s="8">
        <f t="shared" ca="1" si="100"/>
        <v>44439</v>
      </c>
      <c r="BB72" s="8">
        <f t="shared" ca="1" si="100"/>
        <v>44469</v>
      </c>
      <c r="BC72" s="8">
        <f t="shared" ca="1" si="100"/>
        <v>44500</v>
      </c>
      <c r="BD72" s="8">
        <f t="shared" ca="1" si="100"/>
        <v>44530</v>
      </c>
      <c r="BE72" s="8">
        <f t="shared" ca="1" si="100"/>
        <v>44561</v>
      </c>
    </row>
    <row r="73" spans="1:57" outlineLevel="2" x14ac:dyDescent="0.35">
      <c r="E73" s="10" t="s">
        <v>45</v>
      </c>
      <c r="G73" s="10" t="s">
        <v>4</v>
      </c>
      <c r="H73" s="10">
        <f ca="1" xml:space="preserve"> SUM(J73:BE73)</f>
        <v>24</v>
      </c>
      <c r="J73" s="10">
        <f t="shared" ref="J73:BE73" ca="1" si="101" xml:space="preserve"> IF( AND(J72 &gt; $F70, J72 &lt;= $F71), 1, 0)</f>
        <v>0</v>
      </c>
      <c r="K73" s="10">
        <f t="shared" ca="1" si="101"/>
        <v>0</v>
      </c>
      <c r="L73" s="10">
        <f t="shared" ca="1" si="101"/>
        <v>0</v>
      </c>
      <c r="M73" s="10">
        <f t="shared" ca="1" si="101"/>
        <v>0</v>
      </c>
      <c r="N73" s="10">
        <f t="shared" ca="1" si="101"/>
        <v>0</v>
      </c>
      <c r="O73" s="10">
        <f t="shared" ca="1" si="101"/>
        <v>1</v>
      </c>
      <c r="P73" s="10">
        <f t="shared" ca="1" si="101"/>
        <v>1</v>
      </c>
      <c r="Q73" s="10">
        <f t="shared" ca="1" si="101"/>
        <v>1</v>
      </c>
      <c r="R73" s="10">
        <f t="shared" ca="1" si="101"/>
        <v>1</v>
      </c>
      <c r="S73" s="10">
        <f t="shared" ca="1" si="101"/>
        <v>1</v>
      </c>
      <c r="T73" s="10">
        <f t="shared" ca="1" si="101"/>
        <v>1</v>
      </c>
      <c r="U73" s="10">
        <f t="shared" ca="1" si="101"/>
        <v>1</v>
      </c>
      <c r="V73" s="10">
        <f t="shared" ca="1" si="101"/>
        <v>1</v>
      </c>
      <c r="W73" s="10">
        <f t="shared" ca="1" si="101"/>
        <v>1</v>
      </c>
      <c r="X73" s="10">
        <f t="shared" ca="1" si="101"/>
        <v>1</v>
      </c>
      <c r="Y73" s="10">
        <f t="shared" ca="1" si="101"/>
        <v>1</v>
      </c>
      <c r="Z73" s="10">
        <f t="shared" ca="1" si="101"/>
        <v>1</v>
      </c>
      <c r="AA73" s="10">
        <f t="shared" ca="1" si="101"/>
        <v>1</v>
      </c>
      <c r="AB73" s="10">
        <f t="shared" ca="1" si="101"/>
        <v>1</v>
      </c>
      <c r="AC73" s="10">
        <f t="shared" ca="1" si="101"/>
        <v>1</v>
      </c>
      <c r="AD73" s="10">
        <f t="shared" ca="1" si="101"/>
        <v>1</v>
      </c>
      <c r="AE73" s="10">
        <f t="shared" ca="1" si="101"/>
        <v>1</v>
      </c>
      <c r="AF73" s="10">
        <f t="shared" ca="1" si="101"/>
        <v>1</v>
      </c>
      <c r="AG73" s="10">
        <f t="shared" ca="1" si="101"/>
        <v>1</v>
      </c>
      <c r="AH73" s="10">
        <f t="shared" ca="1" si="101"/>
        <v>1</v>
      </c>
      <c r="AI73" s="10">
        <f t="shared" ca="1" si="101"/>
        <v>1</v>
      </c>
      <c r="AJ73" s="10">
        <f t="shared" ca="1" si="101"/>
        <v>1</v>
      </c>
      <c r="AK73" s="10">
        <f t="shared" ca="1" si="101"/>
        <v>1</v>
      </c>
      <c r="AL73" s="10">
        <f t="shared" ca="1" si="101"/>
        <v>1</v>
      </c>
      <c r="AM73" s="10">
        <f t="shared" ca="1" si="101"/>
        <v>0</v>
      </c>
      <c r="AN73" s="10">
        <f t="shared" ca="1" si="101"/>
        <v>0</v>
      </c>
      <c r="AO73" s="10">
        <f t="shared" ca="1" si="101"/>
        <v>0</v>
      </c>
      <c r="AP73" s="10">
        <f t="shared" ca="1" si="101"/>
        <v>0</v>
      </c>
      <c r="AQ73" s="10">
        <f t="shared" ca="1" si="101"/>
        <v>0</v>
      </c>
      <c r="AR73" s="10">
        <f t="shared" ca="1" si="101"/>
        <v>0</v>
      </c>
      <c r="AS73" s="10">
        <f t="shared" ca="1" si="101"/>
        <v>0</v>
      </c>
      <c r="AT73" s="10">
        <f t="shared" ca="1" si="101"/>
        <v>0</v>
      </c>
      <c r="AU73" s="10">
        <f t="shared" ca="1" si="101"/>
        <v>0</v>
      </c>
      <c r="AV73" s="10">
        <f t="shared" ca="1" si="101"/>
        <v>0</v>
      </c>
      <c r="AW73" s="10">
        <f t="shared" ca="1" si="101"/>
        <v>0</v>
      </c>
      <c r="AX73" s="10">
        <f t="shared" ca="1" si="101"/>
        <v>0</v>
      </c>
      <c r="AY73" s="10">
        <f t="shared" ca="1" si="101"/>
        <v>0</v>
      </c>
      <c r="AZ73" s="10">
        <f t="shared" ca="1" si="101"/>
        <v>0</v>
      </c>
      <c r="BA73" s="10">
        <f t="shared" ca="1" si="101"/>
        <v>0</v>
      </c>
      <c r="BB73" s="10">
        <f t="shared" ca="1" si="101"/>
        <v>0</v>
      </c>
      <c r="BC73" s="10">
        <f t="shared" ca="1" si="101"/>
        <v>0</v>
      </c>
      <c r="BD73" s="10">
        <f t="shared" ca="1" si="101"/>
        <v>0</v>
      </c>
      <c r="BE73" s="10">
        <f t="shared" ca="1" si="101"/>
        <v>0</v>
      </c>
    </row>
    <row r="74" spans="1:57" outlineLevel="2" x14ac:dyDescent="0.35"/>
    <row r="75" spans="1:57" outlineLevel="1" x14ac:dyDescent="0.35"/>
    <row r="76" spans="1:57" outlineLevel="1" x14ac:dyDescent="0.35">
      <c r="B76" s="14" t="s">
        <v>22</v>
      </c>
    </row>
    <row r="77" spans="1:57" outlineLevel="2" x14ac:dyDescent="0.35">
      <c r="E77" s="106" t="str">
        <f xml:space="preserve"> InpC!E$14</f>
        <v>Annual payment event month</v>
      </c>
      <c r="F77" s="106">
        <f xml:space="preserve"> InpC!F$14</f>
        <v>12</v>
      </c>
      <c r="G77" s="106" t="str">
        <f xml:space="preserve"> InpC!G$14</f>
        <v>month #</v>
      </c>
      <c r="H77" s="36"/>
    </row>
    <row r="78" spans="1:57" s="104" customFormat="1" outlineLevel="2" x14ac:dyDescent="0.35">
      <c r="A78" s="58"/>
      <c r="B78" s="58"/>
      <c r="C78" s="31"/>
      <c r="D78" s="32"/>
      <c r="E78" s="30" t="str">
        <f t="shared" ref="E78:BE78" ca="1" si="102" xml:space="preserve"> E$40</f>
        <v>Month number</v>
      </c>
      <c r="F78" s="30">
        <f t="shared" ca="1" si="102"/>
        <v>0</v>
      </c>
      <c r="G78" s="30" t="str">
        <f t="shared" ca="1" si="102"/>
        <v>month #</v>
      </c>
      <c r="H78" s="30">
        <f t="shared" ca="1" si="102"/>
        <v>0</v>
      </c>
      <c r="I78" s="30">
        <f t="shared" ca="1" si="102"/>
        <v>0</v>
      </c>
      <c r="J78" s="30">
        <f t="shared" ca="1" si="102"/>
        <v>1</v>
      </c>
      <c r="K78" s="30">
        <f t="shared" ca="1" si="102"/>
        <v>2</v>
      </c>
      <c r="L78" s="30">
        <f t="shared" ca="1" si="102"/>
        <v>3</v>
      </c>
      <c r="M78" s="30">
        <f t="shared" ca="1" si="102"/>
        <v>4</v>
      </c>
      <c r="N78" s="30">
        <f t="shared" ca="1" si="102"/>
        <v>5</v>
      </c>
      <c r="O78" s="30">
        <f t="shared" ca="1" si="102"/>
        <v>6</v>
      </c>
      <c r="P78" s="30">
        <f t="shared" ca="1" si="102"/>
        <v>7</v>
      </c>
      <c r="Q78" s="30">
        <f t="shared" ca="1" si="102"/>
        <v>8</v>
      </c>
      <c r="R78" s="30">
        <f t="shared" ca="1" si="102"/>
        <v>9</v>
      </c>
      <c r="S78" s="30">
        <f t="shared" ca="1" si="102"/>
        <v>10</v>
      </c>
      <c r="T78" s="30">
        <f t="shared" ca="1" si="102"/>
        <v>11</v>
      </c>
      <c r="U78" s="30">
        <f t="shared" ca="1" si="102"/>
        <v>12</v>
      </c>
      <c r="V78" s="30">
        <f t="shared" ca="1" si="102"/>
        <v>1</v>
      </c>
      <c r="W78" s="30">
        <f t="shared" ca="1" si="102"/>
        <v>2</v>
      </c>
      <c r="X78" s="30">
        <f t="shared" ca="1" si="102"/>
        <v>3</v>
      </c>
      <c r="Y78" s="30">
        <f t="shared" ca="1" si="102"/>
        <v>4</v>
      </c>
      <c r="Z78" s="30">
        <f t="shared" ca="1" si="102"/>
        <v>5</v>
      </c>
      <c r="AA78" s="30">
        <f t="shared" ca="1" si="102"/>
        <v>6</v>
      </c>
      <c r="AB78" s="30">
        <f t="shared" ca="1" si="102"/>
        <v>7</v>
      </c>
      <c r="AC78" s="30">
        <f t="shared" ca="1" si="102"/>
        <v>8</v>
      </c>
      <c r="AD78" s="30">
        <f t="shared" ca="1" si="102"/>
        <v>9</v>
      </c>
      <c r="AE78" s="30">
        <f t="shared" ca="1" si="102"/>
        <v>10</v>
      </c>
      <c r="AF78" s="30">
        <f t="shared" ca="1" si="102"/>
        <v>11</v>
      </c>
      <c r="AG78" s="30">
        <f t="shared" ca="1" si="102"/>
        <v>12</v>
      </c>
      <c r="AH78" s="30">
        <f t="shared" ca="1" si="102"/>
        <v>1</v>
      </c>
      <c r="AI78" s="30">
        <f t="shared" ca="1" si="102"/>
        <v>2</v>
      </c>
      <c r="AJ78" s="30">
        <f t="shared" ca="1" si="102"/>
        <v>3</v>
      </c>
      <c r="AK78" s="30">
        <f t="shared" ca="1" si="102"/>
        <v>4</v>
      </c>
      <c r="AL78" s="30">
        <f t="shared" ca="1" si="102"/>
        <v>5</v>
      </c>
      <c r="AM78" s="30">
        <f t="shared" ca="1" si="102"/>
        <v>6</v>
      </c>
      <c r="AN78" s="30">
        <f t="shared" ca="1" si="102"/>
        <v>7</v>
      </c>
      <c r="AO78" s="30">
        <f t="shared" ca="1" si="102"/>
        <v>8</v>
      </c>
      <c r="AP78" s="30">
        <f t="shared" ca="1" si="102"/>
        <v>9</v>
      </c>
      <c r="AQ78" s="30">
        <f t="shared" ca="1" si="102"/>
        <v>10</v>
      </c>
      <c r="AR78" s="30">
        <f t="shared" ca="1" si="102"/>
        <v>11</v>
      </c>
      <c r="AS78" s="30">
        <f t="shared" ca="1" si="102"/>
        <v>12</v>
      </c>
      <c r="AT78" s="30">
        <f t="shared" ca="1" si="102"/>
        <v>1</v>
      </c>
      <c r="AU78" s="30">
        <f t="shared" ca="1" si="102"/>
        <v>2</v>
      </c>
      <c r="AV78" s="30">
        <f t="shared" ca="1" si="102"/>
        <v>3</v>
      </c>
      <c r="AW78" s="30">
        <f t="shared" ca="1" si="102"/>
        <v>4</v>
      </c>
      <c r="AX78" s="30">
        <f t="shared" ca="1" si="102"/>
        <v>5</v>
      </c>
      <c r="AY78" s="30">
        <f t="shared" ca="1" si="102"/>
        <v>6</v>
      </c>
      <c r="AZ78" s="30">
        <f t="shared" ca="1" si="102"/>
        <v>7</v>
      </c>
      <c r="BA78" s="30">
        <f t="shared" ca="1" si="102"/>
        <v>8</v>
      </c>
      <c r="BB78" s="30">
        <f t="shared" ca="1" si="102"/>
        <v>9</v>
      </c>
      <c r="BC78" s="30">
        <f t="shared" ca="1" si="102"/>
        <v>10</v>
      </c>
      <c r="BD78" s="30">
        <f t="shared" ca="1" si="102"/>
        <v>11</v>
      </c>
      <c r="BE78" s="30">
        <f t="shared" ca="1" si="102"/>
        <v>12</v>
      </c>
    </row>
    <row r="79" spans="1:57" outlineLevel="2" x14ac:dyDescent="0.35">
      <c r="E79" s="10" t="s">
        <v>47</v>
      </c>
      <c r="H79" s="10">
        <f ca="1" xml:space="preserve"> SUM(J79:BE79)</f>
        <v>4</v>
      </c>
      <c r="J79" s="10">
        <f t="shared" ref="J79:BE79" ca="1" si="103" xml:space="preserve"> IF( J78 = $F77, 1, 0)</f>
        <v>0</v>
      </c>
      <c r="K79" s="10">
        <f t="shared" ca="1" si="103"/>
        <v>0</v>
      </c>
      <c r="L79" s="10">
        <f t="shared" ca="1" si="103"/>
        <v>0</v>
      </c>
      <c r="M79" s="10">
        <f t="shared" ca="1" si="103"/>
        <v>0</v>
      </c>
      <c r="N79" s="10">
        <f t="shared" ca="1" si="103"/>
        <v>0</v>
      </c>
      <c r="O79" s="10">
        <f t="shared" ca="1" si="103"/>
        <v>0</v>
      </c>
      <c r="P79" s="10">
        <f t="shared" ca="1" si="103"/>
        <v>0</v>
      </c>
      <c r="Q79" s="10">
        <f t="shared" ca="1" si="103"/>
        <v>0</v>
      </c>
      <c r="R79" s="10">
        <f t="shared" ca="1" si="103"/>
        <v>0</v>
      </c>
      <c r="S79" s="10">
        <f t="shared" ca="1" si="103"/>
        <v>0</v>
      </c>
      <c r="T79" s="10">
        <f t="shared" ca="1" si="103"/>
        <v>0</v>
      </c>
      <c r="U79" s="10">
        <f t="shared" ca="1" si="103"/>
        <v>1</v>
      </c>
      <c r="V79" s="10">
        <f t="shared" ca="1" si="103"/>
        <v>0</v>
      </c>
      <c r="W79" s="10">
        <f t="shared" ca="1" si="103"/>
        <v>0</v>
      </c>
      <c r="X79" s="10">
        <f t="shared" ca="1" si="103"/>
        <v>0</v>
      </c>
      <c r="Y79" s="10">
        <f t="shared" ca="1" si="103"/>
        <v>0</v>
      </c>
      <c r="Z79" s="10">
        <f t="shared" ca="1" si="103"/>
        <v>0</v>
      </c>
      <c r="AA79" s="10">
        <f t="shared" ca="1" si="103"/>
        <v>0</v>
      </c>
      <c r="AB79" s="10">
        <f t="shared" ca="1" si="103"/>
        <v>0</v>
      </c>
      <c r="AC79" s="10">
        <f t="shared" ca="1" si="103"/>
        <v>0</v>
      </c>
      <c r="AD79" s="10">
        <f t="shared" ca="1" si="103"/>
        <v>0</v>
      </c>
      <c r="AE79" s="10">
        <f t="shared" ca="1" si="103"/>
        <v>0</v>
      </c>
      <c r="AF79" s="10">
        <f t="shared" ca="1" si="103"/>
        <v>0</v>
      </c>
      <c r="AG79" s="10">
        <f t="shared" ca="1" si="103"/>
        <v>1</v>
      </c>
      <c r="AH79" s="10">
        <f t="shared" ca="1" si="103"/>
        <v>0</v>
      </c>
      <c r="AI79" s="10">
        <f t="shared" ca="1" si="103"/>
        <v>0</v>
      </c>
      <c r="AJ79" s="10">
        <f t="shared" ca="1" si="103"/>
        <v>0</v>
      </c>
      <c r="AK79" s="10">
        <f t="shared" ca="1" si="103"/>
        <v>0</v>
      </c>
      <c r="AL79" s="10">
        <f t="shared" ca="1" si="103"/>
        <v>0</v>
      </c>
      <c r="AM79" s="10">
        <f t="shared" ca="1" si="103"/>
        <v>0</v>
      </c>
      <c r="AN79" s="10">
        <f t="shared" ca="1" si="103"/>
        <v>0</v>
      </c>
      <c r="AO79" s="10">
        <f t="shared" ca="1" si="103"/>
        <v>0</v>
      </c>
      <c r="AP79" s="10">
        <f t="shared" ca="1" si="103"/>
        <v>0</v>
      </c>
      <c r="AQ79" s="10">
        <f t="shared" ca="1" si="103"/>
        <v>0</v>
      </c>
      <c r="AR79" s="10">
        <f t="shared" ca="1" si="103"/>
        <v>0</v>
      </c>
      <c r="AS79" s="10">
        <f t="shared" ca="1" si="103"/>
        <v>1</v>
      </c>
      <c r="AT79" s="10">
        <f t="shared" ca="1" si="103"/>
        <v>0</v>
      </c>
      <c r="AU79" s="10">
        <f t="shared" ca="1" si="103"/>
        <v>0</v>
      </c>
      <c r="AV79" s="10">
        <f t="shared" ca="1" si="103"/>
        <v>0</v>
      </c>
      <c r="AW79" s="10">
        <f t="shared" ca="1" si="103"/>
        <v>0</v>
      </c>
      <c r="AX79" s="10">
        <f t="shared" ca="1" si="103"/>
        <v>0</v>
      </c>
      <c r="AY79" s="10">
        <f t="shared" ca="1" si="103"/>
        <v>0</v>
      </c>
      <c r="AZ79" s="10">
        <f t="shared" ca="1" si="103"/>
        <v>0</v>
      </c>
      <c r="BA79" s="10">
        <f t="shared" ca="1" si="103"/>
        <v>0</v>
      </c>
      <c r="BB79" s="10">
        <f t="shared" ca="1" si="103"/>
        <v>0</v>
      </c>
      <c r="BC79" s="10">
        <f t="shared" ca="1" si="103"/>
        <v>0</v>
      </c>
      <c r="BD79" s="10">
        <f t="shared" ca="1" si="103"/>
        <v>0</v>
      </c>
      <c r="BE79" s="10">
        <f t="shared" ca="1" si="103"/>
        <v>1</v>
      </c>
    </row>
    <row r="80" spans="1:57" outlineLevel="2" x14ac:dyDescent="0.35"/>
    <row r="81" spans="1:57" outlineLevel="2" x14ac:dyDescent="0.35">
      <c r="E81" s="105" t="str">
        <f xml:space="preserve"> InpC!E$16</f>
        <v>Semi-annual payment event month 1</v>
      </c>
      <c r="F81" s="105">
        <f xml:space="preserve"> InpC!F$16</f>
        <v>3</v>
      </c>
      <c r="G81" s="105" t="str">
        <f xml:space="preserve"> InpC!G$16</f>
        <v>month #</v>
      </c>
    </row>
    <row r="82" spans="1:57" outlineLevel="2" x14ac:dyDescent="0.35">
      <c r="E82" s="105" t="str">
        <f xml:space="preserve"> InpC!E$17</f>
        <v>Semi-annual payment event month 2</v>
      </c>
      <c r="F82" s="105">
        <f xml:space="preserve"> InpC!F$17</f>
        <v>9</v>
      </c>
      <c r="G82" s="105" t="str">
        <f xml:space="preserve"> InpC!G$17</f>
        <v>month #</v>
      </c>
    </row>
    <row r="83" spans="1:57" s="104" customFormat="1" outlineLevel="2" x14ac:dyDescent="0.35">
      <c r="A83" s="58"/>
      <c r="B83" s="58"/>
      <c r="C83" s="31"/>
      <c r="D83" s="32"/>
      <c r="E83" s="30" t="str">
        <f t="shared" ref="E83:BE83" ca="1" si="104" xml:space="preserve"> E$40</f>
        <v>Month number</v>
      </c>
      <c r="F83" s="30">
        <f t="shared" ca="1" si="104"/>
        <v>0</v>
      </c>
      <c r="G83" s="30" t="str">
        <f t="shared" ca="1" si="104"/>
        <v>month #</v>
      </c>
      <c r="H83" s="30">
        <f t="shared" ca="1" si="104"/>
        <v>0</v>
      </c>
      <c r="I83" s="30">
        <f t="shared" ca="1" si="104"/>
        <v>0</v>
      </c>
      <c r="J83" s="30">
        <f t="shared" ca="1" si="104"/>
        <v>1</v>
      </c>
      <c r="K83" s="30">
        <f t="shared" ca="1" si="104"/>
        <v>2</v>
      </c>
      <c r="L83" s="30">
        <f t="shared" ca="1" si="104"/>
        <v>3</v>
      </c>
      <c r="M83" s="30">
        <f t="shared" ca="1" si="104"/>
        <v>4</v>
      </c>
      <c r="N83" s="30">
        <f t="shared" ca="1" si="104"/>
        <v>5</v>
      </c>
      <c r="O83" s="30">
        <f t="shared" ca="1" si="104"/>
        <v>6</v>
      </c>
      <c r="P83" s="30">
        <f t="shared" ca="1" si="104"/>
        <v>7</v>
      </c>
      <c r="Q83" s="30">
        <f t="shared" ca="1" si="104"/>
        <v>8</v>
      </c>
      <c r="R83" s="30">
        <f t="shared" ca="1" si="104"/>
        <v>9</v>
      </c>
      <c r="S83" s="30">
        <f t="shared" ca="1" si="104"/>
        <v>10</v>
      </c>
      <c r="T83" s="30">
        <f t="shared" ca="1" si="104"/>
        <v>11</v>
      </c>
      <c r="U83" s="30">
        <f t="shared" ca="1" si="104"/>
        <v>12</v>
      </c>
      <c r="V83" s="30">
        <f t="shared" ca="1" si="104"/>
        <v>1</v>
      </c>
      <c r="W83" s="30">
        <f t="shared" ca="1" si="104"/>
        <v>2</v>
      </c>
      <c r="X83" s="30">
        <f t="shared" ca="1" si="104"/>
        <v>3</v>
      </c>
      <c r="Y83" s="30">
        <f t="shared" ca="1" si="104"/>
        <v>4</v>
      </c>
      <c r="Z83" s="30">
        <f t="shared" ca="1" si="104"/>
        <v>5</v>
      </c>
      <c r="AA83" s="30">
        <f t="shared" ca="1" si="104"/>
        <v>6</v>
      </c>
      <c r="AB83" s="30">
        <f t="shared" ca="1" si="104"/>
        <v>7</v>
      </c>
      <c r="AC83" s="30">
        <f t="shared" ca="1" si="104"/>
        <v>8</v>
      </c>
      <c r="AD83" s="30">
        <f t="shared" ca="1" si="104"/>
        <v>9</v>
      </c>
      <c r="AE83" s="30">
        <f t="shared" ca="1" si="104"/>
        <v>10</v>
      </c>
      <c r="AF83" s="30">
        <f t="shared" ca="1" si="104"/>
        <v>11</v>
      </c>
      <c r="AG83" s="30">
        <f t="shared" ca="1" si="104"/>
        <v>12</v>
      </c>
      <c r="AH83" s="30">
        <f t="shared" ca="1" si="104"/>
        <v>1</v>
      </c>
      <c r="AI83" s="30">
        <f t="shared" ca="1" si="104"/>
        <v>2</v>
      </c>
      <c r="AJ83" s="30">
        <f t="shared" ca="1" si="104"/>
        <v>3</v>
      </c>
      <c r="AK83" s="30">
        <f t="shared" ca="1" si="104"/>
        <v>4</v>
      </c>
      <c r="AL83" s="30">
        <f t="shared" ca="1" si="104"/>
        <v>5</v>
      </c>
      <c r="AM83" s="30">
        <f t="shared" ca="1" si="104"/>
        <v>6</v>
      </c>
      <c r="AN83" s="30">
        <f t="shared" ca="1" si="104"/>
        <v>7</v>
      </c>
      <c r="AO83" s="30">
        <f t="shared" ca="1" si="104"/>
        <v>8</v>
      </c>
      <c r="AP83" s="30">
        <f t="shared" ca="1" si="104"/>
        <v>9</v>
      </c>
      <c r="AQ83" s="30">
        <f t="shared" ca="1" si="104"/>
        <v>10</v>
      </c>
      <c r="AR83" s="30">
        <f t="shared" ca="1" si="104"/>
        <v>11</v>
      </c>
      <c r="AS83" s="30">
        <f t="shared" ca="1" si="104"/>
        <v>12</v>
      </c>
      <c r="AT83" s="30">
        <f t="shared" ca="1" si="104"/>
        <v>1</v>
      </c>
      <c r="AU83" s="30">
        <f t="shared" ca="1" si="104"/>
        <v>2</v>
      </c>
      <c r="AV83" s="30">
        <f t="shared" ca="1" si="104"/>
        <v>3</v>
      </c>
      <c r="AW83" s="30">
        <f t="shared" ca="1" si="104"/>
        <v>4</v>
      </c>
      <c r="AX83" s="30">
        <f t="shared" ca="1" si="104"/>
        <v>5</v>
      </c>
      <c r="AY83" s="30">
        <f t="shared" ca="1" si="104"/>
        <v>6</v>
      </c>
      <c r="AZ83" s="30">
        <f t="shared" ca="1" si="104"/>
        <v>7</v>
      </c>
      <c r="BA83" s="30">
        <f t="shared" ca="1" si="104"/>
        <v>8</v>
      </c>
      <c r="BB83" s="30">
        <f t="shared" ca="1" si="104"/>
        <v>9</v>
      </c>
      <c r="BC83" s="30">
        <f t="shared" ca="1" si="104"/>
        <v>10</v>
      </c>
      <c r="BD83" s="30">
        <f t="shared" ca="1" si="104"/>
        <v>11</v>
      </c>
      <c r="BE83" s="30">
        <f t="shared" ca="1" si="104"/>
        <v>12</v>
      </c>
    </row>
    <row r="84" spans="1:57" outlineLevel="2" x14ac:dyDescent="0.35">
      <c r="E84" s="10" t="s">
        <v>50</v>
      </c>
      <c r="G84" s="10" t="s">
        <v>4</v>
      </c>
      <c r="H84" s="10">
        <f ca="1" xml:space="preserve"> SUM(J84:BE84)</f>
        <v>8</v>
      </c>
      <c r="J84" s="10">
        <f t="shared" ref="J84:BE84" ca="1" si="105" xml:space="preserve"> IF(OR( J83 = $F81, J83 = $F82), 1, 0)</f>
        <v>0</v>
      </c>
      <c r="K84" s="10">
        <f t="shared" ca="1" si="105"/>
        <v>0</v>
      </c>
      <c r="L84" s="10">
        <f t="shared" ca="1" si="105"/>
        <v>1</v>
      </c>
      <c r="M84" s="10">
        <f t="shared" ca="1" si="105"/>
        <v>0</v>
      </c>
      <c r="N84" s="10">
        <f t="shared" ca="1" si="105"/>
        <v>0</v>
      </c>
      <c r="O84" s="10">
        <f t="shared" ca="1" si="105"/>
        <v>0</v>
      </c>
      <c r="P84" s="10">
        <f t="shared" ca="1" si="105"/>
        <v>0</v>
      </c>
      <c r="Q84" s="10">
        <f t="shared" ca="1" si="105"/>
        <v>0</v>
      </c>
      <c r="R84" s="10">
        <f t="shared" ca="1" si="105"/>
        <v>1</v>
      </c>
      <c r="S84" s="10">
        <f t="shared" ca="1" si="105"/>
        <v>0</v>
      </c>
      <c r="T84" s="10">
        <f t="shared" ca="1" si="105"/>
        <v>0</v>
      </c>
      <c r="U84" s="10">
        <f t="shared" ca="1" si="105"/>
        <v>0</v>
      </c>
      <c r="V84" s="10">
        <f t="shared" ca="1" si="105"/>
        <v>0</v>
      </c>
      <c r="W84" s="10">
        <f t="shared" ca="1" si="105"/>
        <v>0</v>
      </c>
      <c r="X84" s="10">
        <f t="shared" ca="1" si="105"/>
        <v>1</v>
      </c>
      <c r="Y84" s="10">
        <f t="shared" ca="1" si="105"/>
        <v>0</v>
      </c>
      <c r="Z84" s="10">
        <f t="shared" ca="1" si="105"/>
        <v>0</v>
      </c>
      <c r="AA84" s="10">
        <f t="shared" ca="1" si="105"/>
        <v>0</v>
      </c>
      <c r="AB84" s="10">
        <f t="shared" ca="1" si="105"/>
        <v>0</v>
      </c>
      <c r="AC84" s="10">
        <f t="shared" ca="1" si="105"/>
        <v>0</v>
      </c>
      <c r="AD84" s="10">
        <f t="shared" ca="1" si="105"/>
        <v>1</v>
      </c>
      <c r="AE84" s="10">
        <f t="shared" ca="1" si="105"/>
        <v>0</v>
      </c>
      <c r="AF84" s="10">
        <f t="shared" ca="1" si="105"/>
        <v>0</v>
      </c>
      <c r="AG84" s="10">
        <f t="shared" ca="1" si="105"/>
        <v>0</v>
      </c>
      <c r="AH84" s="10">
        <f t="shared" ca="1" si="105"/>
        <v>0</v>
      </c>
      <c r="AI84" s="10">
        <f t="shared" ca="1" si="105"/>
        <v>0</v>
      </c>
      <c r="AJ84" s="10">
        <f t="shared" ca="1" si="105"/>
        <v>1</v>
      </c>
      <c r="AK84" s="10">
        <f t="shared" ca="1" si="105"/>
        <v>0</v>
      </c>
      <c r="AL84" s="10">
        <f t="shared" ca="1" si="105"/>
        <v>0</v>
      </c>
      <c r="AM84" s="10">
        <f t="shared" ca="1" si="105"/>
        <v>0</v>
      </c>
      <c r="AN84" s="10">
        <f t="shared" ca="1" si="105"/>
        <v>0</v>
      </c>
      <c r="AO84" s="10">
        <f t="shared" ca="1" si="105"/>
        <v>0</v>
      </c>
      <c r="AP84" s="10">
        <f t="shared" ca="1" si="105"/>
        <v>1</v>
      </c>
      <c r="AQ84" s="10">
        <f t="shared" ca="1" si="105"/>
        <v>0</v>
      </c>
      <c r="AR84" s="10">
        <f t="shared" ca="1" si="105"/>
        <v>0</v>
      </c>
      <c r="AS84" s="10">
        <f t="shared" ca="1" si="105"/>
        <v>0</v>
      </c>
      <c r="AT84" s="10">
        <f t="shared" ca="1" si="105"/>
        <v>0</v>
      </c>
      <c r="AU84" s="10">
        <f t="shared" ca="1" si="105"/>
        <v>0</v>
      </c>
      <c r="AV84" s="10">
        <f t="shared" ca="1" si="105"/>
        <v>1</v>
      </c>
      <c r="AW84" s="10">
        <f t="shared" ca="1" si="105"/>
        <v>0</v>
      </c>
      <c r="AX84" s="10">
        <f t="shared" ca="1" si="105"/>
        <v>0</v>
      </c>
      <c r="AY84" s="10">
        <f t="shared" ca="1" si="105"/>
        <v>0</v>
      </c>
      <c r="AZ84" s="10">
        <f t="shared" ca="1" si="105"/>
        <v>0</v>
      </c>
      <c r="BA84" s="10">
        <f t="shared" ca="1" si="105"/>
        <v>0</v>
      </c>
      <c r="BB84" s="10">
        <f t="shared" ca="1" si="105"/>
        <v>1</v>
      </c>
      <c r="BC84" s="10">
        <f t="shared" ca="1" si="105"/>
        <v>0</v>
      </c>
      <c r="BD84" s="10">
        <f t="shared" ca="1" si="105"/>
        <v>0</v>
      </c>
      <c r="BE84" s="10">
        <f t="shared" ca="1" si="105"/>
        <v>0</v>
      </c>
    </row>
    <row r="85" spans="1:57" outlineLevel="2" x14ac:dyDescent="0.35"/>
    <row r="86" spans="1:57" outlineLevel="2" x14ac:dyDescent="0.35">
      <c r="E86" s="105" t="str">
        <f xml:space="preserve"> InpC!E$19</f>
        <v>Recurring event payment month 1</v>
      </c>
      <c r="F86" s="105">
        <f xml:space="preserve"> InpC!F$19</f>
        <v>2</v>
      </c>
      <c r="G86" s="105" t="str">
        <f xml:space="preserve"> InpC!G$19</f>
        <v>month #</v>
      </c>
    </row>
    <row r="87" spans="1:57" outlineLevel="2" x14ac:dyDescent="0.35">
      <c r="E87" s="105" t="str">
        <f xml:space="preserve"> InpC!E$20</f>
        <v>Recurring event payment month 2</v>
      </c>
      <c r="F87" s="105">
        <f xml:space="preserve"> InpC!F$20</f>
        <v>5</v>
      </c>
      <c r="G87" s="105" t="str">
        <f xml:space="preserve"> InpC!G$20</f>
        <v>month #</v>
      </c>
    </row>
    <row r="88" spans="1:57" outlineLevel="2" x14ac:dyDescent="0.35">
      <c r="E88" s="105" t="str">
        <f xml:space="preserve"> InpC!E$21</f>
        <v>Recurring event payment month 3</v>
      </c>
      <c r="F88" s="105">
        <f xml:space="preserve"> InpC!F$21</f>
        <v>8</v>
      </c>
      <c r="G88" s="105" t="str">
        <f xml:space="preserve"> InpC!G$21</f>
        <v>month #</v>
      </c>
    </row>
    <row r="89" spans="1:57" outlineLevel="2" x14ac:dyDescent="0.35">
      <c r="E89" s="105" t="str">
        <f xml:space="preserve"> InpC!E$22</f>
        <v>Recurring event payment month 4</v>
      </c>
      <c r="F89" s="105">
        <f xml:space="preserve"> InpC!F$22</f>
        <v>11</v>
      </c>
      <c r="G89" s="105" t="str">
        <f xml:space="preserve"> InpC!G$22</f>
        <v>month #</v>
      </c>
    </row>
    <row r="90" spans="1:57" s="104" customFormat="1" outlineLevel="2" x14ac:dyDescent="0.35">
      <c r="A90" s="58"/>
      <c r="B90" s="58"/>
      <c r="C90" s="31"/>
      <c r="D90" s="32"/>
      <c r="E90" s="30" t="str">
        <f t="shared" ref="E90:BE90" ca="1" si="106" xml:space="preserve"> E$40</f>
        <v>Month number</v>
      </c>
      <c r="F90" s="30">
        <f t="shared" ca="1" si="106"/>
        <v>0</v>
      </c>
      <c r="G90" s="30" t="str">
        <f t="shared" ca="1" si="106"/>
        <v>month #</v>
      </c>
      <c r="H90" s="30">
        <f t="shared" ca="1" si="106"/>
        <v>0</v>
      </c>
      <c r="I90" s="30">
        <f t="shared" ca="1" si="106"/>
        <v>0</v>
      </c>
      <c r="J90" s="30">
        <f t="shared" ca="1" si="106"/>
        <v>1</v>
      </c>
      <c r="K90" s="30">
        <f t="shared" ca="1" si="106"/>
        <v>2</v>
      </c>
      <c r="L90" s="30">
        <f t="shared" ca="1" si="106"/>
        <v>3</v>
      </c>
      <c r="M90" s="30">
        <f t="shared" ca="1" si="106"/>
        <v>4</v>
      </c>
      <c r="N90" s="30">
        <f t="shared" ca="1" si="106"/>
        <v>5</v>
      </c>
      <c r="O90" s="30">
        <f t="shared" ca="1" si="106"/>
        <v>6</v>
      </c>
      <c r="P90" s="30">
        <f t="shared" ca="1" si="106"/>
        <v>7</v>
      </c>
      <c r="Q90" s="30">
        <f t="shared" ca="1" si="106"/>
        <v>8</v>
      </c>
      <c r="R90" s="30">
        <f t="shared" ca="1" si="106"/>
        <v>9</v>
      </c>
      <c r="S90" s="30">
        <f t="shared" ca="1" si="106"/>
        <v>10</v>
      </c>
      <c r="T90" s="30">
        <f t="shared" ca="1" si="106"/>
        <v>11</v>
      </c>
      <c r="U90" s="30">
        <f t="shared" ca="1" si="106"/>
        <v>12</v>
      </c>
      <c r="V90" s="30">
        <f t="shared" ca="1" si="106"/>
        <v>1</v>
      </c>
      <c r="W90" s="30">
        <f t="shared" ca="1" si="106"/>
        <v>2</v>
      </c>
      <c r="X90" s="30">
        <f t="shared" ca="1" si="106"/>
        <v>3</v>
      </c>
      <c r="Y90" s="30">
        <f t="shared" ca="1" si="106"/>
        <v>4</v>
      </c>
      <c r="Z90" s="30">
        <f t="shared" ca="1" si="106"/>
        <v>5</v>
      </c>
      <c r="AA90" s="30">
        <f t="shared" ca="1" si="106"/>
        <v>6</v>
      </c>
      <c r="AB90" s="30">
        <f t="shared" ca="1" si="106"/>
        <v>7</v>
      </c>
      <c r="AC90" s="30">
        <f t="shared" ca="1" si="106"/>
        <v>8</v>
      </c>
      <c r="AD90" s="30">
        <f t="shared" ca="1" si="106"/>
        <v>9</v>
      </c>
      <c r="AE90" s="30">
        <f t="shared" ca="1" si="106"/>
        <v>10</v>
      </c>
      <c r="AF90" s="30">
        <f t="shared" ca="1" si="106"/>
        <v>11</v>
      </c>
      <c r="AG90" s="30">
        <f t="shared" ca="1" si="106"/>
        <v>12</v>
      </c>
      <c r="AH90" s="30">
        <f t="shared" ca="1" si="106"/>
        <v>1</v>
      </c>
      <c r="AI90" s="30">
        <f t="shared" ca="1" si="106"/>
        <v>2</v>
      </c>
      <c r="AJ90" s="30">
        <f t="shared" ca="1" si="106"/>
        <v>3</v>
      </c>
      <c r="AK90" s="30">
        <f t="shared" ca="1" si="106"/>
        <v>4</v>
      </c>
      <c r="AL90" s="30">
        <f t="shared" ca="1" si="106"/>
        <v>5</v>
      </c>
      <c r="AM90" s="30">
        <f t="shared" ca="1" si="106"/>
        <v>6</v>
      </c>
      <c r="AN90" s="30">
        <f t="shared" ca="1" si="106"/>
        <v>7</v>
      </c>
      <c r="AO90" s="30">
        <f t="shared" ca="1" si="106"/>
        <v>8</v>
      </c>
      <c r="AP90" s="30">
        <f t="shared" ca="1" si="106"/>
        <v>9</v>
      </c>
      <c r="AQ90" s="30">
        <f t="shared" ca="1" si="106"/>
        <v>10</v>
      </c>
      <c r="AR90" s="30">
        <f t="shared" ca="1" si="106"/>
        <v>11</v>
      </c>
      <c r="AS90" s="30">
        <f t="shared" ca="1" si="106"/>
        <v>12</v>
      </c>
      <c r="AT90" s="30">
        <f t="shared" ca="1" si="106"/>
        <v>1</v>
      </c>
      <c r="AU90" s="30">
        <f t="shared" ca="1" si="106"/>
        <v>2</v>
      </c>
      <c r="AV90" s="30">
        <f t="shared" ca="1" si="106"/>
        <v>3</v>
      </c>
      <c r="AW90" s="30">
        <f t="shared" ca="1" si="106"/>
        <v>4</v>
      </c>
      <c r="AX90" s="30">
        <f t="shared" ca="1" si="106"/>
        <v>5</v>
      </c>
      <c r="AY90" s="30">
        <f t="shared" ca="1" si="106"/>
        <v>6</v>
      </c>
      <c r="AZ90" s="30">
        <f t="shared" ca="1" si="106"/>
        <v>7</v>
      </c>
      <c r="BA90" s="30">
        <f t="shared" ca="1" si="106"/>
        <v>8</v>
      </c>
      <c r="BB90" s="30">
        <f t="shared" ca="1" si="106"/>
        <v>9</v>
      </c>
      <c r="BC90" s="30">
        <f t="shared" ca="1" si="106"/>
        <v>10</v>
      </c>
      <c r="BD90" s="30">
        <f t="shared" ca="1" si="106"/>
        <v>11</v>
      </c>
      <c r="BE90" s="30">
        <f t="shared" ca="1" si="106"/>
        <v>12</v>
      </c>
    </row>
    <row r="91" spans="1:57" outlineLevel="2" x14ac:dyDescent="0.35">
      <c r="E91" s="10" t="s">
        <v>46</v>
      </c>
      <c r="G91" s="10" t="s">
        <v>4</v>
      </c>
      <c r="H91" s="10">
        <f ca="1" xml:space="preserve"> SUM(J91:BE91)</f>
        <v>16</v>
      </c>
      <c r="J91" s="10">
        <f t="shared" ref="J91:BE91" ca="1" si="107" xml:space="preserve"> IF( OR(J90 = $F86, J90 = $F87, J90 = $F88, J90 = $F89), 1, 0)</f>
        <v>0</v>
      </c>
      <c r="K91" s="10">
        <f t="shared" ca="1" si="107"/>
        <v>1</v>
      </c>
      <c r="L91" s="10">
        <f t="shared" ca="1" si="107"/>
        <v>0</v>
      </c>
      <c r="M91" s="10">
        <f t="shared" ca="1" si="107"/>
        <v>0</v>
      </c>
      <c r="N91" s="10">
        <f t="shared" ca="1" si="107"/>
        <v>1</v>
      </c>
      <c r="O91" s="10">
        <f t="shared" ca="1" si="107"/>
        <v>0</v>
      </c>
      <c r="P91" s="10">
        <f t="shared" ca="1" si="107"/>
        <v>0</v>
      </c>
      <c r="Q91" s="10">
        <f t="shared" ca="1" si="107"/>
        <v>1</v>
      </c>
      <c r="R91" s="10">
        <f t="shared" ca="1" si="107"/>
        <v>0</v>
      </c>
      <c r="S91" s="10">
        <f t="shared" ca="1" si="107"/>
        <v>0</v>
      </c>
      <c r="T91" s="10">
        <f t="shared" ca="1" si="107"/>
        <v>1</v>
      </c>
      <c r="U91" s="10">
        <f t="shared" ca="1" si="107"/>
        <v>0</v>
      </c>
      <c r="V91" s="10">
        <f t="shared" ca="1" si="107"/>
        <v>0</v>
      </c>
      <c r="W91" s="10">
        <f t="shared" ca="1" si="107"/>
        <v>1</v>
      </c>
      <c r="X91" s="10">
        <f t="shared" ca="1" si="107"/>
        <v>0</v>
      </c>
      <c r="Y91" s="10">
        <f t="shared" ca="1" si="107"/>
        <v>0</v>
      </c>
      <c r="Z91" s="10">
        <f t="shared" ca="1" si="107"/>
        <v>1</v>
      </c>
      <c r="AA91" s="10">
        <f t="shared" ca="1" si="107"/>
        <v>0</v>
      </c>
      <c r="AB91" s="10">
        <f t="shared" ca="1" si="107"/>
        <v>0</v>
      </c>
      <c r="AC91" s="10">
        <f t="shared" ca="1" si="107"/>
        <v>1</v>
      </c>
      <c r="AD91" s="10">
        <f t="shared" ca="1" si="107"/>
        <v>0</v>
      </c>
      <c r="AE91" s="10">
        <f t="shared" ca="1" si="107"/>
        <v>0</v>
      </c>
      <c r="AF91" s="10">
        <f t="shared" ca="1" si="107"/>
        <v>1</v>
      </c>
      <c r="AG91" s="10">
        <f t="shared" ca="1" si="107"/>
        <v>0</v>
      </c>
      <c r="AH91" s="10">
        <f t="shared" ca="1" si="107"/>
        <v>0</v>
      </c>
      <c r="AI91" s="10">
        <f t="shared" ca="1" si="107"/>
        <v>1</v>
      </c>
      <c r="AJ91" s="10">
        <f t="shared" ca="1" si="107"/>
        <v>0</v>
      </c>
      <c r="AK91" s="10">
        <f t="shared" ca="1" si="107"/>
        <v>0</v>
      </c>
      <c r="AL91" s="10">
        <f t="shared" ca="1" si="107"/>
        <v>1</v>
      </c>
      <c r="AM91" s="10">
        <f t="shared" ca="1" si="107"/>
        <v>0</v>
      </c>
      <c r="AN91" s="10">
        <f t="shared" ca="1" si="107"/>
        <v>0</v>
      </c>
      <c r="AO91" s="10">
        <f t="shared" ca="1" si="107"/>
        <v>1</v>
      </c>
      <c r="AP91" s="10">
        <f t="shared" ca="1" si="107"/>
        <v>0</v>
      </c>
      <c r="AQ91" s="10">
        <f t="shared" ca="1" si="107"/>
        <v>0</v>
      </c>
      <c r="AR91" s="10">
        <f t="shared" ca="1" si="107"/>
        <v>1</v>
      </c>
      <c r="AS91" s="10">
        <f t="shared" ca="1" si="107"/>
        <v>0</v>
      </c>
      <c r="AT91" s="10">
        <f t="shared" ca="1" si="107"/>
        <v>0</v>
      </c>
      <c r="AU91" s="10">
        <f t="shared" ca="1" si="107"/>
        <v>1</v>
      </c>
      <c r="AV91" s="10">
        <f t="shared" ca="1" si="107"/>
        <v>0</v>
      </c>
      <c r="AW91" s="10">
        <f t="shared" ca="1" si="107"/>
        <v>0</v>
      </c>
      <c r="AX91" s="10">
        <f t="shared" ca="1" si="107"/>
        <v>1</v>
      </c>
      <c r="AY91" s="10">
        <f t="shared" ca="1" si="107"/>
        <v>0</v>
      </c>
      <c r="AZ91" s="10">
        <f t="shared" ca="1" si="107"/>
        <v>0</v>
      </c>
      <c r="BA91" s="10">
        <f t="shared" ca="1" si="107"/>
        <v>1</v>
      </c>
      <c r="BB91" s="10">
        <f t="shared" ca="1" si="107"/>
        <v>0</v>
      </c>
      <c r="BC91" s="10">
        <f t="shared" ca="1" si="107"/>
        <v>0</v>
      </c>
      <c r="BD91" s="10">
        <f t="shared" ca="1" si="107"/>
        <v>1</v>
      </c>
      <c r="BE91" s="10">
        <f t="shared" ca="1" si="107"/>
        <v>0</v>
      </c>
    </row>
    <row r="92" spans="1:57" outlineLevel="2" x14ac:dyDescent="0.35"/>
    <row r="93" spans="1:57" outlineLevel="2" x14ac:dyDescent="0.35"/>
    <row r="95" spans="1:57" x14ac:dyDescent="0.35">
      <c r="A95" s="14" t="s">
        <v>26</v>
      </c>
    </row>
  </sheetData>
  <phoneticPr fontId="2" type="noConversion"/>
  <dataValidations disablePrompts="1" count="1">
    <dataValidation allowBlank="1" showInputMessage="1" showErrorMessage="1" sqref="E47:H47 E54:H54 E60:H60 E66:H67 E77:H77 E70:H70" xr:uid="{4756F08D-4687-4E6C-8238-A787DAF3FA4C}"/>
  </dataValidations>
  <printOptions verticalCentered="1" gridLines="1"/>
  <pageMargins left="0.74803149606299213" right="0.74803149606299213" top="0.98425196850393704" bottom="0.98425196850393704" header="0.51181102362204722" footer="0.51181102362204722"/>
  <pageSetup paperSize="9" scale="55" orientation="landscape" blackAndWhite="1" horizontalDpi="300" verticalDpi="300" r:id="rId1"/>
  <headerFooter alignWithMargins="0">
    <oddHeader>&amp;L&amp;"Arial,Bold"&amp;14PROJECT AIRCO&amp;C&amp;"Arial,Bold"&amp;14Sheet: &amp;A&amp;R&amp;"Arial,Bold"&amp;14STRICTLY CONFIDENTIAL</oddHeader>
    <oddFooter>&amp;L&amp;12&amp;F (Printed on &amp;D at &amp;T) &amp;R&amp;12Page &amp;P of &amp;N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5515-9AD0-468C-81DE-1876EA2E2695}">
  <sheetPr>
    <outlinePr summaryBelow="0" summaryRight="0"/>
  </sheetPr>
  <dimension ref="A1:PY58"/>
  <sheetViews>
    <sheetView defaultGridColor="0" colorId="22" zoomScaleNormal="100" workbookViewId="0">
      <pane xSplit="9" ySplit="4" topLeftCell="J5" activePane="bottomRight" state="frozen"/>
      <selection activeCell="F3" sqref="F3"/>
      <selection pane="topRight" activeCell="F3" sqref="F3"/>
      <selection pane="bottomLeft" activeCell="F3" sqref="F3"/>
      <selection pane="bottomRight" activeCell="F4" sqref="F4"/>
    </sheetView>
  </sheetViews>
  <sheetFormatPr defaultColWidth="0" defaultRowHeight="13.15" zeroHeight="1" outlineLevelRow="2" x14ac:dyDescent="0.35"/>
  <cols>
    <col min="1" max="2" width="1.265625" style="14" customWidth="1"/>
    <col min="3" max="3" width="1.265625" style="18" customWidth="1"/>
    <col min="4" max="4" width="1.265625" style="51" customWidth="1"/>
    <col min="5" max="5" width="40.73046875" style="10" customWidth="1"/>
    <col min="6" max="6" width="12.73046875" style="10" customWidth="1"/>
    <col min="7" max="8" width="11.73046875" style="10" customWidth="1"/>
    <col min="9" max="9" width="2.73046875" style="6" customWidth="1"/>
    <col min="10" max="57" width="11.73046875" style="10" customWidth="1"/>
    <col min="58" max="441" width="0" hidden="1" customWidth="1"/>
    <col min="442" max="16384" width="11.73046875" hidden="1"/>
  </cols>
  <sheetData>
    <row r="1" spans="1:57" s="36" customFormat="1" ht="25.15" x14ac:dyDescent="0.35">
      <c r="A1" s="52" t="str">
        <f ca="1" xml:space="preserve"> RIGHT(CELL("filename", A1), LEN(CELL("filename", A1)) - SEARCH("]", CELL("filename", A1)))</f>
        <v>No IFs</v>
      </c>
      <c r="B1" s="14"/>
      <c r="C1" s="18"/>
      <c r="D1" s="51"/>
      <c r="E1" s="10"/>
      <c r="F1" s="10"/>
      <c r="G1" s="10"/>
      <c r="H1" s="10"/>
      <c r="I1" s="6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</row>
    <row r="2" spans="1:57" s="122" customFormat="1" ht="12.75" x14ac:dyDescent="0.35">
      <c r="C2" s="120"/>
      <c r="D2" s="114"/>
      <c r="E2" s="121" t="str">
        <f ca="1" xml:space="preserve"> Time!E$24</f>
        <v>Model period end</v>
      </c>
      <c r="F2" s="121">
        <f ca="1" xml:space="preserve"> Time!F$24</f>
        <v>0</v>
      </c>
      <c r="G2" s="121" t="str">
        <f ca="1" xml:space="preserve"> Time!G$24</f>
        <v>date</v>
      </c>
      <c r="H2" s="121">
        <f ca="1" xml:space="preserve"> Time!H$24</f>
        <v>0</v>
      </c>
      <c r="I2" s="121">
        <f ca="1" xml:space="preserve"> Time!I$24</f>
        <v>0</v>
      </c>
      <c r="J2" s="121">
        <f ca="1" xml:space="preserve"> Time!J$24</f>
        <v>43131</v>
      </c>
      <c r="K2" s="121">
        <f ca="1" xml:space="preserve"> Time!K$24</f>
        <v>43159</v>
      </c>
      <c r="L2" s="121">
        <f ca="1" xml:space="preserve"> Time!L$24</f>
        <v>43190</v>
      </c>
      <c r="M2" s="121">
        <f ca="1" xml:space="preserve"> Time!M$24</f>
        <v>43220</v>
      </c>
      <c r="N2" s="121">
        <f ca="1" xml:space="preserve"> Time!N$24</f>
        <v>43251</v>
      </c>
      <c r="O2" s="121">
        <f ca="1" xml:space="preserve"> Time!O$24</f>
        <v>43281</v>
      </c>
      <c r="P2" s="121">
        <f ca="1" xml:space="preserve"> Time!P$24</f>
        <v>43312</v>
      </c>
      <c r="Q2" s="121">
        <f ca="1" xml:space="preserve"> Time!Q$24</f>
        <v>43343</v>
      </c>
      <c r="R2" s="121">
        <f ca="1" xml:space="preserve"> Time!R$24</f>
        <v>43373</v>
      </c>
      <c r="S2" s="121">
        <f ca="1" xml:space="preserve"> Time!S$24</f>
        <v>43404</v>
      </c>
      <c r="T2" s="121">
        <f ca="1" xml:space="preserve"> Time!T$24</f>
        <v>43434</v>
      </c>
      <c r="U2" s="121">
        <f ca="1" xml:space="preserve"> Time!U$24</f>
        <v>43465</v>
      </c>
      <c r="V2" s="121">
        <f ca="1" xml:space="preserve"> Time!V$24</f>
        <v>43496</v>
      </c>
      <c r="W2" s="121">
        <f ca="1" xml:space="preserve"> Time!W$24</f>
        <v>43524</v>
      </c>
      <c r="X2" s="121">
        <f ca="1" xml:space="preserve"> Time!X$24</f>
        <v>43555</v>
      </c>
      <c r="Y2" s="121">
        <f ca="1" xml:space="preserve"> Time!Y$24</f>
        <v>43585</v>
      </c>
      <c r="Z2" s="121">
        <f ca="1" xml:space="preserve"> Time!Z$24</f>
        <v>43616</v>
      </c>
      <c r="AA2" s="121">
        <f ca="1" xml:space="preserve"> Time!AA$24</f>
        <v>43646</v>
      </c>
      <c r="AB2" s="121">
        <f ca="1" xml:space="preserve"> Time!AB$24</f>
        <v>43677</v>
      </c>
      <c r="AC2" s="121">
        <f ca="1" xml:space="preserve"> Time!AC$24</f>
        <v>43708</v>
      </c>
      <c r="AD2" s="121">
        <f ca="1" xml:space="preserve"> Time!AD$24</f>
        <v>43738</v>
      </c>
      <c r="AE2" s="121">
        <f ca="1" xml:space="preserve"> Time!AE$24</f>
        <v>43769</v>
      </c>
      <c r="AF2" s="121">
        <f ca="1" xml:space="preserve"> Time!AF$24</f>
        <v>43799</v>
      </c>
      <c r="AG2" s="121">
        <f ca="1" xml:space="preserve"> Time!AG$24</f>
        <v>43830</v>
      </c>
      <c r="AH2" s="121">
        <f ca="1" xml:space="preserve"> Time!AH$24</f>
        <v>43861</v>
      </c>
      <c r="AI2" s="121">
        <f ca="1" xml:space="preserve"> Time!AI$24</f>
        <v>43890</v>
      </c>
      <c r="AJ2" s="121">
        <f ca="1" xml:space="preserve"> Time!AJ$24</f>
        <v>43921</v>
      </c>
      <c r="AK2" s="121">
        <f ca="1" xml:space="preserve"> Time!AK$24</f>
        <v>43951</v>
      </c>
      <c r="AL2" s="121">
        <f ca="1" xml:space="preserve"> Time!AL$24</f>
        <v>43982</v>
      </c>
      <c r="AM2" s="121">
        <f ca="1" xml:space="preserve"> Time!AM$24</f>
        <v>44012</v>
      </c>
      <c r="AN2" s="121">
        <f ca="1" xml:space="preserve"> Time!AN$24</f>
        <v>44043</v>
      </c>
      <c r="AO2" s="121">
        <f ca="1" xml:space="preserve"> Time!AO$24</f>
        <v>44074</v>
      </c>
      <c r="AP2" s="121">
        <f ca="1" xml:space="preserve"> Time!AP$24</f>
        <v>44104</v>
      </c>
      <c r="AQ2" s="121">
        <f ca="1" xml:space="preserve"> Time!AQ$24</f>
        <v>44135</v>
      </c>
      <c r="AR2" s="121">
        <f ca="1" xml:space="preserve"> Time!AR$24</f>
        <v>44165</v>
      </c>
      <c r="AS2" s="121">
        <f ca="1" xml:space="preserve"> Time!AS$24</f>
        <v>44196</v>
      </c>
      <c r="AT2" s="121">
        <f ca="1" xml:space="preserve"> Time!AT$24</f>
        <v>44227</v>
      </c>
      <c r="AU2" s="121">
        <f ca="1" xml:space="preserve"> Time!AU$24</f>
        <v>44255</v>
      </c>
      <c r="AV2" s="121">
        <f ca="1" xml:space="preserve"> Time!AV$24</f>
        <v>44286</v>
      </c>
      <c r="AW2" s="121">
        <f ca="1" xml:space="preserve"> Time!AW$24</f>
        <v>44316</v>
      </c>
      <c r="AX2" s="121">
        <f ca="1" xml:space="preserve"> Time!AX$24</f>
        <v>44347</v>
      </c>
      <c r="AY2" s="121">
        <f ca="1" xml:space="preserve"> Time!AY$24</f>
        <v>44377</v>
      </c>
      <c r="AZ2" s="121">
        <f ca="1" xml:space="preserve"> Time!AZ$24</f>
        <v>44408</v>
      </c>
      <c r="BA2" s="121">
        <f ca="1" xml:space="preserve"> Time!BA$24</f>
        <v>44439</v>
      </c>
      <c r="BB2" s="121">
        <f ca="1" xml:space="preserve"> Time!BB$24</f>
        <v>44469</v>
      </c>
      <c r="BC2" s="121">
        <f ca="1" xml:space="preserve"> Time!BC$24</f>
        <v>44500</v>
      </c>
      <c r="BD2" s="121">
        <f ca="1" xml:space="preserve"> Time!BD$24</f>
        <v>44530</v>
      </c>
      <c r="BE2" s="121">
        <f ca="1" xml:space="preserve"> Time!BE$24</f>
        <v>44561</v>
      </c>
    </row>
    <row r="3" spans="1:57" s="128" customFormat="1" x14ac:dyDescent="0.35">
      <c r="A3" s="126"/>
      <c r="B3" s="126"/>
      <c r="C3" s="127"/>
      <c r="E3" s="129" t="str">
        <f ca="1" xml:space="preserve"> Time!E$35</f>
        <v>Financial year</v>
      </c>
      <c r="F3" s="129">
        <f ca="1" xml:space="preserve"> Time!F$35</f>
        <v>0</v>
      </c>
      <c r="G3" s="129" t="str">
        <f ca="1" xml:space="preserve"> Time!G$35</f>
        <v>year #</v>
      </c>
      <c r="H3" s="129">
        <f ca="1" xml:space="preserve"> Time!H$35</f>
        <v>0</v>
      </c>
      <c r="I3" s="129">
        <f ca="1" xml:space="preserve"> Time!I$35</f>
        <v>0</v>
      </c>
      <c r="J3" s="129">
        <f ca="1" xml:space="preserve"> Time!J$35</f>
        <v>2018</v>
      </c>
      <c r="K3" s="129">
        <f ca="1" xml:space="preserve"> Time!K$35</f>
        <v>2018</v>
      </c>
      <c r="L3" s="129">
        <f ca="1" xml:space="preserve"> Time!L$35</f>
        <v>2018</v>
      </c>
      <c r="M3" s="129">
        <f ca="1" xml:space="preserve"> Time!M$35</f>
        <v>2018</v>
      </c>
      <c r="N3" s="129">
        <f ca="1" xml:space="preserve"> Time!N$35</f>
        <v>2018</v>
      </c>
      <c r="O3" s="129">
        <f ca="1" xml:space="preserve"> Time!O$35</f>
        <v>2018</v>
      </c>
      <c r="P3" s="129">
        <f ca="1" xml:space="preserve"> Time!P$35</f>
        <v>2018</v>
      </c>
      <c r="Q3" s="129">
        <f ca="1" xml:space="preserve"> Time!Q$35</f>
        <v>2018</v>
      </c>
      <c r="R3" s="129">
        <f ca="1" xml:space="preserve"> Time!R$35</f>
        <v>2018</v>
      </c>
      <c r="S3" s="129">
        <f ca="1" xml:space="preserve"> Time!S$35</f>
        <v>2018</v>
      </c>
      <c r="T3" s="129">
        <f ca="1" xml:space="preserve"> Time!T$35</f>
        <v>2018</v>
      </c>
      <c r="U3" s="129">
        <f ca="1" xml:space="preserve"> Time!U$35</f>
        <v>2018</v>
      </c>
      <c r="V3" s="129">
        <f ca="1" xml:space="preserve"> Time!V$35</f>
        <v>2019</v>
      </c>
      <c r="W3" s="129">
        <f ca="1" xml:space="preserve"> Time!W$35</f>
        <v>2019</v>
      </c>
      <c r="X3" s="129">
        <f ca="1" xml:space="preserve"> Time!X$35</f>
        <v>2019</v>
      </c>
      <c r="Y3" s="129">
        <f ca="1" xml:space="preserve"> Time!Y$35</f>
        <v>2019</v>
      </c>
      <c r="Z3" s="129">
        <f ca="1" xml:space="preserve"> Time!Z$35</f>
        <v>2019</v>
      </c>
      <c r="AA3" s="129">
        <f ca="1" xml:space="preserve"> Time!AA$35</f>
        <v>2019</v>
      </c>
      <c r="AB3" s="129">
        <f ca="1" xml:space="preserve"> Time!AB$35</f>
        <v>2019</v>
      </c>
      <c r="AC3" s="129">
        <f ca="1" xml:space="preserve"> Time!AC$35</f>
        <v>2019</v>
      </c>
      <c r="AD3" s="129">
        <f ca="1" xml:space="preserve"> Time!AD$35</f>
        <v>2019</v>
      </c>
      <c r="AE3" s="129">
        <f ca="1" xml:space="preserve"> Time!AE$35</f>
        <v>2019</v>
      </c>
      <c r="AF3" s="129">
        <f ca="1" xml:space="preserve"> Time!AF$35</f>
        <v>2019</v>
      </c>
      <c r="AG3" s="129">
        <f ca="1" xml:space="preserve"> Time!AG$35</f>
        <v>2019</v>
      </c>
      <c r="AH3" s="129">
        <f ca="1" xml:space="preserve"> Time!AH$35</f>
        <v>2020</v>
      </c>
      <c r="AI3" s="129">
        <f ca="1" xml:space="preserve"> Time!AI$35</f>
        <v>2020</v>
      </c>
      <c r="AJ3" s="129">
        <f ca="1" xml:space="preserve"> Time!AJ$35</f>
        <v>2020</v>
      </c>
      <c r="AK3" s="129">
        <f ca="1" xml:space="preserve"> Time!AK$35</f>
        <v>2020</v>
      </c>
      <c r="AL3" s="129">
        <f ca="1" xml:space="preserve"> Time!AL$35</f>
        <v>2020</v>
      </c>
      <c r="AM3" s="129">
        <f ca="1" xml:space="preserve"> Time!AM$35</f>
        <v>2020</v>
      </c>
      <c r="AN3" s="129">
        <f ca="1" xml:space="preserve"> Time!AN$35</f>
        <v>2020</v>
      </c>
      <c r="AO3" s="129">
        <f ca="1" xml:space="preserve"> Time!AO$35</f>
        <v>2020</v>
      </c>
      <c r="AP3" s="129">
        <f ca="1" xml:space="preserve"> Time!AP$35</f>
        <v>2020</v>
      </c>
      <c r="AQ3" s="129">
        <f ca="1" xml:space="preserve"> Time!AQ$35</f>
        <v>2020</v>
      </c>
      <c r="AR3" s="129">
        <f ca="1" xml:space="preserve"> Time!AR$35</f>
        <v>2020</v>
      </c>
      <c r="AS3" s="129">
        <f ca="1" xml:space="preserve"> Time!AS$35</f>
        <v>2020</v>
      </c>
      <c r="AT3" s="129">
        <f ca="1" xml:space="preserve"> Time!AT$35</f>
        <v>2021</v>
      </c>
      <c r="AU3" s="129">
        <f ca="1" xml:space="preserve"> Time!AU$35</f>
        <v>2021</v>
      </c>
      <c r="AV3" s="129">
        <f ca="1" xml:space="preserve"> Time!AV$35</f>
        <v>2021</v>
      </c>
      <c r="AW3" s="129">
        <f ca="1" xml:space="preserve"> Time!AW$35</f>
        <v>2021</v>
      </c>
      <c r="AX3" s="129">
        <f ca="1" xml:space="preserve"> Time!AX$35</f>
        <v>2021</v>
      </c>
      <c r="AY3" s="129">
        <f ca="1" xml:space="preserve"> Time!AY$35</f>
        <v>2021</v>
      </c>
      <c r="AZ3" s="129">
        <f ca="1" xml:space="preserve"> Time!AZ$35</f>
        <v>2021</v>
      </c>
      <c r="BA3" s="129">
        <f ca="1" xml:space="preserve"> Time!BA$35</f>
        <v>2021</v>
      </c>
      <c r="BB3" s="129">
        <f ca="1" xml:space="preserve"> Time!BB$35</f>
        <v>2021</v>
      </c>
      <c r="BC3" s="129">
        <f ca="1" xml:space="preserve"> Time!BC$35</f>
        <v>2021</v>
      </c>
      <c r="BD3" s="129">
        <f ca="1" xml:space="preserve"> Time!BD$35</f>
        <v>2021</v>
      </c>
      <c r="BE3" s="129">
        <f ca="1" xml:space="preserve"> Time!BE$35</f>
        <v>2021</v>
      </c>
    </row>
    <row r="4" spans="1:57" s="124" customFormat="1" ht="12.75" x14ac:dyDescent="0.35">
      <c r="C4" s="123"/>
      <c r="E4" s="125" t="str">
        <f ca="1" xml:space="preserve"> Time!E$9</f>
        <v>Model column counter</v>
      </c>
      <c r="F4" s="150" t="s">
        <v>16</v>
      </c>
      <c r="G4" s="150" t="s">
        <v>14</v>
      </c>
      <c r="H4" s="150" t="s">
        <v>15</v>
      </c>
      <c r="I4" s="125">
        <f ca="1" xml:space="preserve"> Time!I$9</f>
        <v>0</v>
      </c>
      <c r="J4" s="125">
        <f ca="1" xml:space="preserve"> Time!J$9</f>
        <v>1</v>
      </c>
      <c r="K4" s="125">
        <f ca="1" xml:space="preserve"> Time!K$9</f>
        <v>2</v>
      </c>
      <c r="L4" s="125">
        <f ca="1" xml:space="preserve"> Time!L$9</f>
        <v>3</v>
      </c>
      <c r="M4" s="125">
        <f ca="1" xml:space="preserve"> Time!M$9</f>
        <v>4</v>
      </c>
      <c r="N4" s="125">
        <f ca="1" xml:space="preserve"> Time!N$9</f>
        <v>5</v>
      </c>
      <c r="O4" s="125">
        <f ca="1" xml:space="preserve"> Time!O$9</f>
        <v>6</v>
      </c>
      <c r="P4" s="125">
        <f ca="1" xml:space="preserve"> Time!P$9</f>
        <v>7</v>
      </c>
      <c r="Q4" s="125">
        <f ca="1" xml:space="preserve"> Time!Q$9</f>
        <v>8</v>
      </c>
      <c r="R4" s="125">
        <f ca="1" xml:space="preserve"> Time!R$9</f>
        <v>9</v>
      </c>
      <c r="S4" s="125">
        <f ca="1" xml:space="preserve"> Time!S$9</f>
        <v>10</v>
      </c>
      <c r="T4" s="125">
        <f ca="1" xml:space="preserve"> Time!T$9</f>
        <v>11</v>
      </c>
      <c r="U4" s="125">
        <f ca="1" xml:space="preserve"> Time!U$9</f>
        <v>12</v>
      </c>
      <c r="V4" s="125">
        <f ca="1" xml:space="preserve"> Time!V$9</f>
        <v>13</v>
      </c>
      <c r="W4" s="125">
        <f ca="1" xml:space="preserve"> Time!W$9</f>
        <v>14</v>
      </c>
      <c r="X4" s="125">
        <f ca="1" xml:space="preserve"> Time!X$9</f>
        <v>15</v>
      </c>
      <c r="Y4" s="125">
        <f ca="1" xml:space="preserve"> Time!Y$9</f>
        <v>16</v>
      </c>
      <c r="Z4" s="125">
        <f ca="1" xml:space="preserve"> Time!Z$9</f>
        <v>17</v>
      </c>
      <c r="AA4" s="125">
        <f ca="1" xml:space="preserve"> Time!AA$9</f>
        <v>18</v>
      </c>
      <c r="AB4" s="125">
        <f ca="1" xml:space="preserve"> Time!AB$9</f>
        <v>19</v>
      </c>
      <c r="AC4" s="125">
        <f ca="1" xml:space="preserve"> Time!AC$9</f>
        <v>20</v>
      </c>
      <c r="AD4" s="125">
        <f ca="1" xml:space="preserve"> Time!AD$9</f>
        <v>21</v>
      </c>
      <c r="AE4" s="125">
        <f ca="1" xml:space="preserve"> Time!AE$9</f>
        <v>22</v>
      </c>
      <c r="AF4" s="125">
        <f ca="1" xml:space="preserve"> Time!AF$9</f>
        <v>23</v>
      </c>
      <c r="AG4" s="125">
        <f ca="1" xml:space="preserve"> Time!AG$9</f>
        <v>24</v>
      </c>
      <c r="AH4" s="125">
        <f ca="1" xml:space="preserve"> Time!AH$9</f>
        <v>25</v>
      </c>
      <c r="AI4" s="125">
        <f ca="1" xml:space="preserve"> Time!AI$9</f>
        <v>26</v>
      </c>
      <c r="AJ4" s="125">
        <f ca="1" xml:space="preserve"> Time!AJ$9</f>
        <v>27</v>
      </c>
      <c r="AK4" s="125">
        <f ca="1" xml:space="preserve"> Time!AK$9</f>
        <v>28</v>
      </c>
      <c r="AL4" s="125">
        <f ca="1" xml:space="preserve"> Time!AL$9</f>
        <v>29</v>
      </c>
      <c r="AM4" s="125">
        <f ca="1" xml:space="preserve"> Time!AM$9</f>
        <v>30</v>
      </c>
      <c r="AN4" s="125">
        <f ca="1" xml:space="preserve"> Time!AN$9</f>
        <v>31</v>
      </c>
      <c r="AO4" s="125">
        <f ca="1" xml:space="preserve"> Time!AO$9</f>
        <v>32</v>
      </c>
      <c r="AP4" s="125">
        <f ca="1" xml:space="preserve"> Time!AP$9</f>
        <v>33</v>
      </c>
      <c r="AQ4" s="125">
        <f ca="1" xml:space="preserve"> Time!AQ$9</f>
        <v>34</v>
      </c>
      <c r="AR4" s="125">
        <f ca="1" xml:space="preserve"> Time!AR$9</f>
        <v>35</v>
      </c>
      <c r="AS4" s="125">
        <f ca="1" xml:space="preserve"> Time!AS$9</f>
        <v>36</v>
      </c>
      <c r="AT4" s="125">
        <f ca="1" xml:space="preserve"> Time!AT$9</f>
        <v>37</v>
      </c>
      <c r="AU4" s="125">
        <f ca="1" xml:space="preserve"> Time!AU$9</f>
        <v>38</v>
      </c>
      <c r="AV4" s="125">
        <f ca="1" xml:space="preserve"> Time!AV$9</f>
        <v>39</v>
      </c>
      <c r="AW4" s="125">
        <f ca="1" xml:space="preserve"> Time!AW$9</f>
        <v>40</v>
      </c>
      <c r="AX4" s="125">
        <f ca="1" xml:space="preserve"> Time!AX$9</f>
        <v>41</v>
      </c>
      <c r="AY4" s="125">
        <f ca="1" xml:space="preserve"> Time!AY$9</f>
        <v>42</v>
      </c>
      <c r="AZ4" s="125">
        <f ca="1" xml:space="preserve"> Time!AZ$9</f>
        <v>43</v>
      </c>
      <c r="BA4" s="125">
        <f ca="1" xml:space="preserve"> Time!BA$9</f>
        <v>44</v>
      </c>
      <c r="BB4" s="125">
        <f ca="1" xml:space="preserve"> Time!BB$9</f>
        <v>45</v>
      </c>
      <c r="BC4" s="125">
        <f ca="1" xml:space="preserve"> Time!BC$9</f>
        <v>46</v>
      </c>
      <c r="BD4" s="125">
        <f ca="1" xml:space="preserve"> Time!BD$9</f>
        <v>47</v>
      </c>
      <c r="BE4" s="125">
        <f ca="1" xml:space="preserve"> Time!BE$9</f>
        <v>48</v>
      </c>
    </row>
    <row r="5" spans="1:57" s="36" customFormat="1" x14ac:dyDescent="0.35">
      <c r="A5" s="14"/>
      <c r="B5" s="14"/>
      <c r="C5" s="18"/>
      <c r="D5" s="51"/>
      <c r="E5" s="10"/>
      <c r="F5" s="10"/>
      <c r="G5" s="10"/>
      <c r="H5" s="10"/>
      <c r="I5" s="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57" s="36" customFormat="1" x14ac:dyDescent="0.35">
      <c r="A6" s="14"/>
      <c r="B6" s="14"/>
      <c r="C6" s="18"/>
      <c r="D6" s="51"/>
      <c r="E6" s="10"/>
      <c r="F6" s="10"/>
      <c r="G6" s="10"/>
      <c r="H6" s="10"/>
      <c r="I6" s="6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</row>
    <row r="7" spans="1:57" s="48" customFormat="1" x14ac:dyDescent="0.35">
      <c r="A7" s="65" t="s">
        <v>51</v>
      </c>
      <c r="B7" s="14"/>
      <c r="C7" s="66"/>
      <c r="D7" s="55"/>
      <c r="E7" s="12"/>
      <c r="F7" s="12"/>
      <c r="G7" s="12"/>
      <c r="H7" s="12"/>
      <c r="I7" s="12"/>
      <c r="J7" s="23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s="48" customFormat="1" outlineLevel="1" x14ac:dyDescent="0.35">
      <c r="A8" s="65"/>
      <c r="B8" s="14"/>
      <c r="C8" s="66"/>
      <c r="D8" s="55"/>
      <c r="J8" s="33"/>
    </row>
    <row r="9" spans="1:57" s="48" customFormat="1" outlineLevel="1" x14ac:dyDescent="0.35">
      <c r="A9" s="65"/>
      <c r="B9" s="14" t="s">
        <v>38</v>
      </c>
      <c r="C9" s="66"/>
      <c r="D9" s="55"/>
      <c r="E9" s="12"/>
      <c r="F9" s="12"/>
      <c r="G9" s="12"/>
      <c r="H9" s="12"/>
      <c r="I9" s="12"/>
      <c r="J9" s="2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</row>
    <row r="10" spans="1:57" s="101" customFormat="1" outlineLevel="2" x14ac:dyDescent="0.35">
      <c r="A10" s="14"/>
      <c r="B10" s="14"/>
      <c r="C10" s="18"/>
      <c r="D10" s="51"/>
      <c r="E10" s="103" t="str">
        <f xml:space="preserve"> InpC!E$11</f>
        <v>Event date</v>
      </c>
      <c r="F10" s="100">
        <f xml:space="preserve"> InpC!F$11</f>
        <v>43251</v>
      </c>
      <c r="G10" s="103" t="str">
        <f xml:space="preserve"> InpC!G$11</f>
        <v>date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s="47" customFormat="1" outlineLevel="2" x14ac:dyDescent="0.35">
      <c r="A11" s="53"/>
      <c r="B11" s="14"/>
      <c r="C11" s="54"/>
      <c r="D11" s="55"/>
      <c r="E11" s="119" t="str">
        <f ca="1" xml:space="preserve"> Time!E$19</f>
        <v>Model period start</v>
      </c>
      <c r="F11" s="119">
        <f ca="1" xml:space="preserve"> Time!F$19</f>
        <v>0</v>
      </c>
      <c r="G11" s="119" t="str">
        <f ca="1" xml:space="preserve"> Time!G$19</f>
        <v>date</v>
      </c>
      <c r="H11" s="119">
        <f ca="1" xml:space="preserve"> Time!H$19</f>
        <v>0</v>
      </c>
      <c r="I11" s="119">
        <f ca="1" xml:space="preserve"> Time!I$19</f>
        <v>0</v>
      </c>
      <c r="J11" s="119">
        <f ca="1" xml:space="preserve"> Time!J$19</f>
        <v>43101</v>
      </c>
      <c r="K11" s="119">
        <f ca="1" xml:space="preserve"> Time!K$19</f>
        <v>43132</v>
      </c>
      <c r="L11" s="119">
        <f ca="1" xml:space="preserve"> Time!L$19</f>
        <v>43160</v>
      </c>
      <c r="M11" s="119">
        <f ca="1" xml:space="preserve"> Time!M$19</f>
        <v>43191</v>
      </c>
      <c r="N11" s="119">
        <f ca="1" xml:space="preserve"> Time!N$19</f>
        <v>43221</v>
      </c>
      <c r="O11" s="119">
        <f ca="1" xml:space="preserve"> Time!O$19</f>
        <v>43252</v>
      </c>
      <c r="P11" s="119">
        <f ca="1" xml:space="preserve"> Time!P$19</f>
        <v>43282</v>
      </c>
      <c r="Q11" s="119">
        <f ca="1" xml:space="preserve"> Time!Q$19</f>
        <v>43313</v>
      </c>
      <c r="R11" s="119">
        <f ca="1" xml:space="preserve"> Time!R$19</f>
        <v>43344</v>
      </c>
      <c r="S11" s="119">
        <f ca="1" xml:space="preserve"> Time!S$19</f>
        <v>43374</v>
      </c>
      <c r="T11" s="119">
        <f ca="1" xml:space="preserve"> Time!T$19</f>
        <v>43405</v>
      </c>
      <c r="U11" s="119">
        <f ca="1" xml:space="preserve"> Time!U$19</f>
        <v>43435</v>
      </c>
      <c r="V11" s="119">
        <f ca="1" xml:space="preserve"> Time!V$19</f>
        <v>43466</v>
      </c>
      <c r="W11" s="119">
        <f ca="1" xml:space="preserve"> Time!W$19</f>
        <v>43497</v>
      </c>
      <c r="X11" s="119">
        <f ca="1" xml:space="preserve"> Time!X$19</f>
        <v>43525</v>
      </c>
      <c r="Y11" s="119">
        <f ca="1" xml:space="preserve"> Time!Y$19</f>
        <v>43556</v>
      </c>
      <c r="Z11" s="119">
        <f ca="1" xml:space="preserve"> Time!Z$19</f>
        <v>43586</v>
      </c>
      <c r="AA11" s="119">
        <f ca="1" xml:space="preserve"> Time!AA$19</f>
        <v>43617</v>
      </c>
      <c r="AB11" s="119">
        <f ca="1" xml:space="preserve"> Time!AB$19</f>
        <v>43647</v>
      </c>
      <c r="AC11" s="119">
        <f ca="1" xml:space="preserve"> Time!AC$19</f>
        <v>43678</v>
      </c>
      <c r="AD11" s="119">
        <f ca="1" xml:space="preserve"> Time!AD$19</f>
        <v>43709</v>
      </c>
      <c r="AE11" s="119">
        <f ca="1" xml:space="preserve"> Time!AE$19</f>
        <v>43739</v>
      </c>
      <c r="AF11" s="119">
        <f ca="1" xml:space="preserve"> Time!AF$19</f>
        <v>43770</v>
      </c>
      <c r="AG11" s="119">
        <f ca="1" xml:space="preserve"> Time!AG$19</f>
        <v>43800</v>
      </c>
      <c r="AH11" s="119">
        <f ca="1" xml:space="preserve"> Time!AH$19</f>
        <v>43831</v>
      </c>
      <c r="AI11" s="119">
        <f ca="1" xml:space="preserve"> Time!AI$19</f>
        <v>43862</v>
      </c>
      <c r="AJ11" s="119">
        <f ca="1" xml:space="preserve"> Time!AJ$19</f>
        <v>43891</v>
      </c>
      <c r="AK11" s="119">
        <f ca="1" xml:space="preserve"> Time!AK$19</f>
        <v>43922</v>
      </c>
      <c r="AL11" s="119">
        <f ca="1" xml:space="preserve"> Time!AL$19</f>
        <v>43952</v>
      </c>
      <c r="AM11" s="119">
        <f ca="1" xml:space="preserve"> Time!AM$19</f>
        <v>43983</v>
      </c>
      <c r="AN11" s="119">
        <f ca="1" xml:space="preserve"> Time!AN$19</f>
        <v>44013</v>
      </c>
      <c r="AO11" s="119">
        <f ca="1" xml:space="preserve"> Time!AO$19</f>
        <v>44044</v>
      </c>
      <c r="AP11" s="119">
        <f ca="1" xml:space="preserve"> Time!AP$19</f>
        <v>44075</v>
      </c>
      <c r="AQ11" s="119">
        <f ca="1" xml:space="preserve"> Time!AQ$19</f>
        <v>44105</v>
      </c>
      <c r="AR11" s="119">
        <f ca="1" xml:space="preserve"> Time!AR$19</f>
        <v>44136</v>
      </c>
      <c r="AS11" s="119">
        <f ca="1" xml:space="preserve"> Time!AS$19</f>
        <v>44166</v>
      </c>
      <c r="AT11" s="119">
        <f ca="1" xml:space="preserve"> Time!AT$19</f>
        <v>44197</v>
      </c>
      <c r="AU11" s="119">
        <f ca="1" xml:space="preserve"> Time!AU$19</f>
        <v>44228</v>
      </c>
      <c r="AV11" s="119">
        <f ca="1" xml:space="preserve"> Time!AV$19</f>
        <v>44256</v>
      </c>
      <c r="AW11" s="119">
        <f ca="1" xml:space="preserve"> Time!AW$19</f>
        <v>44287</v>
      </c>
      <c r="AX11" s="119">
        <f ca="1" xml:space="preserve"> Time!AX$19</f>
        <v>44317</v>
      </c>
      <c r="AY11" s="119">
        <f ca="1" xml:space="preserve"> Time!AY$19</f>
        <v>44348</v>
      </c>
      <c r="AZ11" s="119">
        <f ca="1" xml:space="preserve"> Time!AZ$19</f>
        <v>44378</v>
      </c>
      <c r="BA11" s="119">
        <f ca="1" xml:space="preserve"> Time!BA$19</f>
        <v>44409</v>
      </c>
      <c r="BB11" s="119">
        <f ca="1" xml:space="preserve"> Time!BB$19</f>
        <v>44440</v>
      </c>
      <c r="BC11" s="119">
        <f ca="1" xml:space="preserve"> Time!BC$19</f>
        <v>44470</v>
      </c>
      <c r="BD11" s="119">
        <f ca="1" xml:space="preserve"> Time!BD$19</f>
        <v>44501</v>
      </c>
      <c r="BE11" s="119">
        <f ca="1" xml:space="preserve"> Time!BE$19</f>
        <v>44531</v>
      </c>
    </row>
    <row r="12" spans="1:57" s="49" customFormat="1" outlineLevel="2" x14ac:dyDescent="0.35">
      <c r="A12" s="65"/>
      <c r="B12" s="14"/>
      <c r="C12" s="66"/>
      <c r="D12" s="55"/>
      <c r="E12" s="142" t="str">
        <f ca="1" xml:space="preserve"> Time!E$24</f>
        <v>Model period end</v>
      </c>
      <c r="F12" s="142">
        <f ca="1" xml:space="preserve"> Time!F$24</f>
        <v>0</v>
      </c>
      <c r="G12" s="142" t="str">
        <f ca="1" xml:space="preserve"> Time!G$24</f>
        <v>date</v>
      </c>
      <c r="H12" s="142">
        <f ca="1" xml:space="preserve"> Time!H$24</f>
        <v>0</v>
      </c>
      <c r="I12" s="142">
        <f ca="1" xml:space="preserve"> Time!I$24</f>
        <v>0</v>
      </c>
      <c r="J12" s="142">
        <f ca="1" xml:space="preserve"> Time!J$24</f>
        <v>43131</v>
      </c>
      <c r="K12" s="142">
        <f ca="1" xml:space="preserve"> Time!K$24</f>
        <v>43159</v>
      </c>
      <c r="L12" s="142">
        <f ca="1" xml:space="preserve"> Time!L$24</f>
        <v>43190</v>
      </c>
      <c r="M12" s="142">
        <f ca="1" xml:space="preserve"> Time!M$24</f>
        <v>43220</v>
      </c>
      <c r="N12" s="142">
        <f ca="1" xml:space="preserve"> Time!N$24</f>
        <v>43251</v>
      </c>
      <c r="O12" s="142">
        <f ca="1" xml:space="preserve"> Time!O$24</f>
        <v>43281</v>
      </c>
      <c r="P12" s="142">
        <f ca="1" xml:space="preserve"> Time!P$24</f>
        <v>43312</v>
      </c>
      <c r="Q12" s="142">
        <f ca="1" xml:space="preserve"> Time!Q$24</f>
        <v>43343</v>
      </c>
      <c r="R12" s="142">
        <f ca="1" xml:space="preserve"> Time!R$24</f>
        <v>43373</v>
      </c>
      <c r="S12" s="142">
        <f ca="1" xml:space="preserve"> Time!S$24</f>
        <v>43404</v>
      </c>
      <c r="T12" s="142">
        <f ca="1" xml:space="preserve"> Time!T$24</f>
        <v>43434</v>
      </c>
      <c r="U12" s="142">
        <f ca="1" xml:space="preserve"> Time!U$24</f>
        <v>43465</v>
      </c>
      <c r="V12" s="142">
        <f ca="1" xml:space="preserve"> Time!V$24</f>
        <v>43496</v>
      </c>
      <c r="W12" s="142">
        <f ca="1" xml:space="preserve"> Time!W$24</f>
        <v>43524</v>
      </c>
      <c r="X12" s="142">
        <f ca="1" xml:space="preserve"> Time!X$24</f>
        <v>43555</v>
      </c>
      <c r="Y12" s="142">
        <f ca="1" xml:space="preserve"> Time!Y$24</f>
        <v>43585</v>
      </c>
      <c r="Z12" s="142">
        <f ca="1" xml:space="preserve"> Time!Z$24</f>
        <v>43616</v>
      </c>
      <c r="AA12" s="142">
        <f ca="1" xml:space="preserve"> Time!AA$24</f>
        <v>43646</v>
      </c>
      <c r="AB12" s="142">
        <f ca="1" xml:space="preserve"> Time!AB$24</f>
        <v>43677</v>
      </c>
      <c r="AC12" s="142">
        <f ca="1" xml:space="preserve"> Time!AC$24</f>
        <v>43708</v>
      </c>
      <c r="AD12" s="142">
        <f ca="1" xml:space="preserve"> Time!AD$24</f>
        <v>43738</v>
      </c>
      <c r="AE12" s="142">
        <f ca="1" xml:space="preserve"> Time!AE$24</f>
        <v>43769</v>
      </c>
      <c r="AF12" s="142">
        <f ca="1" xml:space="preserve"> Time!AF$24</f>
        <v>43799</v>
      </c>
      <c r="AG12" s="142">
        <f ca="1" xml:space="preserve"> Time!AG$24</f>
        <v>43830</v>
      </c>
      <c r="AH12" s="142">
        <f ca="1" xml:space="preserve"> Time!AH$24</f>
        <v>43861</v>
      </c>
      <c r="AI12" s="142">
        <f ca="1" xml:space="preserve"> Time!AI$24</f>
        <v>43890</v>
      </c>
      <c r="AJ12" s="142">
        <f ca="1" xml:space="preserve"> Time!AJ$24</f>
        <v>43921</v>
      </c>
      <c r="AK12" s="142">
        <f ca="1" xml:space="preserve"> Time!AK$24</f>
        <v>43951</v>
      </c>
      <c r="AL12" s="142">
        <f ca="1" xml:space="preserve"> Time!AL$24</f>
        <v>43982</v>
      </c>
      <c r="AM12" s="142">
        <f ca="1" xml:space="preserve"> Time!AM$24</f>
        <v>44012</v>
      </c>
      <c r="AN12" s="142">
        <f ca="1" xml:space="preserve"> Time!AN$24</f>
        <v>44043</v>
      </c>
      <c r="AO12" s="142">
        <f ca="1" xml:space="preserve"> Time!AO$24</f>
        <v>44074</v>
      </c>
      <c r="AP12" s="142">
        <f ca="1" xml:space="preserve"> Time!AP$24</f>
        <v>44104</v>
      </c>
      <c r="AQ12" s="142">
        <f ca="1" xml:space="preserve"> Time!AQ$24</f>
        <v>44135</v>
      </c>
      <c r="AR12" s="142">
        <f ca="1" xml:space="preserve"> Time!AR$24</f>
        <v>44165</v>
      </c>
      <c r="AS12" s="142">
        <f ca="1" xml:space="preserve"> Time!AS$24</f>
        <v>44196</v>
      </c>
      <c r="AT12" s="142">
        <f ca="1" xml:space="preserve"> Time!AT$24</f>
        <v>44227</v>
      </c>
      <c r="AU12" s="142">
        <f ca="1" xml:space="preserve"> Time!AU$24</f>
        <v>44255</v>
      </c>
      <c r="AV12" s="142">
        <f ca="1" xml:space="preserve"> Time!AV$24</f>
        <v>44286</v>
      </c>
      <c r="AW12" s="142">
        <f ca="1" xml:space="preserve"> Time!AW$24</f>
        <v>44316</v>
      </c>
      <c r="AX12" s="142">
        <f ca="1" xml:space="preserve"> Time!AX$24</f>
        <v>44347</v>
      </c>
      <c r="AY12" s="142">
        <f ca="1" xml:space="preserve"> Time!AY$24</f>
        <v>44377</v>
      </c>
      <c r="AZ12" s="142">
        <f ca="1" xml:space="preserve"> Time!AZ$24</f>
        <v>44408</v>
      </c>
      <c r="BA12" s="142">
        <f ca="1" xml:space="preserve"> Time!BA$24</f>
        <v>44439</v>
      </c>
      <c r="BB12" s="142">
        <f ca="1" xml:space="preserve"> Time!BB$24</f>
        <v>44469</v>
      </c>
      <c r="BC12" s="142">
        <f ca="1" xml:space="preserve"> Time!BC$24</f>
        <v>44500</v>
      </c>
      <c r="BD12" s="142">
        <f ca="1" xml:space="preserve"> Time!BD$24</f>
        <v>44530</v>
      </c>
      <c r="BE12" s="142">
        <f ca="1" xml:space="preserve"> Time!BE$24</f>
        <v>44561</v>
      </c>
    </row>
    <row r="13" spans="1:57" outlineLevel="2" x14ac:dyDescent="0.35">
      <c r="E13" s="10" t="s">
        <v>39</v>
      </c>
      <c r="G13" s="10" t="s">
        <v>4</v>
      </c>
      <c r="H13" s="10">
        <f ca="1" xml:space="preserve"> SUM(J13:BE13)</f>
        <v>1</v>
      </c>
      <c r="J13" s="10">
        <f t="shared" ref="J13:BE13" ca="1" si="0" xml:space="preserve"> 1 * (AND(J11 &lt;= $F10, J12 &gt;= $F10))</f>
        <v>0</v>
      </c>
      <c r="K13" s="10">
        <f t="shared" ca="1" si="0"/>
        <v>0</v>
      </c>
      <c r="L13" s="10">
        <f t="shared" ca="1" si="0"/>
        <v>0</v>
      </c>
      <c r="M13" s="10">
        <f t="shared" ca="1" si="0"/>
        <v>0</v>
      </c>
      <c r="N13" s="10">
        <f t="shared" ca="1" si="0"/>
        <v>1</v>
      </c>
      <c r="O13" s="10">
        <f t="shared" ca="1" si="0"/>
        <v>0</v>
      </c>
      <c r="P13" s="10">
        <f t="shared" ca="1" si="0"/>
        <v>0</v>
      </c>
      <c r="Q13" s="10">
        <f t="shared" ca="1" si="0"/>
        <v>0</v>
      </c>
      <c r="R13" s="10">
        <f t="shared" ca="1" si="0"/>
        <v>0</v>
      </c>
      <c r="S13" s="10">
        <f t="shared" ca="1" si="0"/>
        <v>0</v>
      </c>
      <c r="T13" s="10">
        <f t="shared" ca="1" si="0"/>
        <v>0</v>
      </c>
      <c r="U13" s="10">
        <f t="shared" ca="1" si="0"/>
        <v>0</v>
      </c>
      <c r="V13" s="10">
        <f t="shared" ca="1" si="0"/>
        <v>0</v>
      </c>
      <c r="W13" s="10">
        <f t="shared" ca="1" si="0"/>
        <v>0</v>
      </c>
      <c r="X13" s="10">
        <f t="shared" ca="1" si="0"/>
        <v>0</v>
      </c>
      <c r="Y13" s="10">
        <f t="shared" ca="1" si="0"/>
        <v>0</v>
      </c>
      <c r="Z13" s="10">
        <f t="shared" ca="1" si="0"/>
        <v>0</v>
      </c>
      <c r="AA13" s="10">
        <f t="shared" ca="1" si="0"/>
        <v>0</v>
      </c>
      <c r="AB13" s="10">
        <f t="shared" ca="1" si="0"/>
        <v>0</v>
      </c>
      <c r="AC13" s="10">
        <f t="shared" ca="1" si="0"/>
        <v>0</v>
      </c>
      <c r="AD13" s="10">
        <f t="shared" ca="1" si="0"/>
        <v>0</v>
      </c>
      <c r="AE13" s="10">
        <f t="shared" ca="1" si="0"/>
        <v>0</v>
      </c>
      <c r="AF13" s="10">
        <f t="shared" ca="1" si="0"/>
        <v>0</v>
      </c>
      <c r="AG13" s="10">
        <f t="shared" ca="1" si="0"/>
        <v>0</v>
      </c>
      <c r="AH13" s="10">
        <f t="shared" ca="1" si="0"/>
        <v>0</v>
      </c>
      <c r="AI13" s="10">
        <f t="shared" ca="1" si="0"/>
        <v>0</v>
      </c>
      <c r="AJ13" s="10">
        <f t="shared" ca="1" si="0"/>
        <v>0</v>
      </c>
      <c r="AK13" s="10">
        <f t="shared" ca="1" si="0"/>
        <v>0</v>
      </c>
      <c r="AL13" s="10">
        <f t="shared" ca="1" si="0"/>
        <v>0</v>
      </c>
      <c r="AM13" s="10">
        <f t="shared" ca="1" si="0"/>
        <v>0</v>
      </c>
      <c r="AN13" s="10">
        <f t="shared" ca="1" si="0"/>
        <v>0</v>
      </c>
      <c r="AO13" s="10">
        <f t="shared" ca="1" si="0"/>
        <v>0</v>
      </c>
      <c r="AP13" s="10">
        <f t="shared" ca="1" si="0"/>
        <v>0</v>
      </c>
      <c r="AQ13" s="10">
        <f t="shared" ca="1" si="0"/>
        <v>0</v>
      </c>
      <c r="AR13" s="10">
        <f t="shared" ca="1" si="0"/>
        <v>0</v>
      </c>
      <c r="AS13" s="10">
        <f t="shared" ca="1" si="0"/>
        <v>0</v>
      </c>
      <c r="AT13" s="10">
        <f t="shared" ca="1" si="0"/>
        <v>0</v>
      </c>
      <c r="AU13" s="10">
        <f t="shared" ca="1" si="0"/>
        <v>0</v>
      </c>
      <c r="AV13" s="10">
        <f t="shared" ca="1" si="0"/>
        <v>0</v>
      </c>
      <c r="AW13" s="10">
        <f t="shared" ca="1" si="0"/>
        <v>0</v>
      </c>
      <c r="AX13" s="10">
        <f t="shared" ca="1" si="0"/>
        <v>0</v>
      </c>
      <c r="AY13" s="10">
        <f t="shared" ca="1" si="0"/>
        <v>0</v>
      </c>
      <c r="AZ13" s="10">
        <f t="shared" ca="1" si="0"/>
        <v>0</v>
      </c>
      <c r="BA13" s="10">
        <f t="shared" ca="1" si="0"/>
        <v>0</v>
      </c>
      <c r="BB13" s="10">
        <f t="shared" ca="1" si="0"/>
        <v>0</v>
      </c>
      <c r="BC13" s="10">
        <f t="shared" ca="1" si="0"/>
        <v>0</v>
      </c>
      <c r="BD13" s="10">
        <f t="shared" ca="1" si="0"/>
        <v>0</v>
      </c>
      <c r="BE13" s="10">
        <f t="shared" ca="1" si="0"/>
        <v>0</v>
      </c>
    </row>
    <row r="14" spans="1:57" outlineLevel="2" x14ac:dyDescent="0.35"/>
    <row r="15" spans="1:57" outlineLevel="1" x14ac:dyDescent="0.35"/>
    <row r="16" spans="1:57" outlineLevel="1" x14ac:dyDescent="0.35">
      <c r="B16" s="14" t="s">
        <v>40</v>
      </c>
    </row>
    <row r="17" spans="1:57" s="101" customFormat="1" outlineLevel="2" x14ac:dyDescent="0.35">
      <c r="A17" s="14"/>
      <c r="B17" s="14"/>
      <c r="C17" s="18"/>
      <c r="D17" s="51"/>
      <c r="E17" s="103" t="str">
        <f xml:space="preserve"> InpC!E$11</f>
        <v>Event date</v>
      </c>
      <c r="F17" s="100">
        <f xml:space="preserve"> InpC!F$11</f>
        <v>43251</v>
      </c>
      <c r="G17" s="103" t="str">
        <f xml:space="preserve"> InpC!G$11</f>
        <v>date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s="49" customFormat="1" outlineLevel="2" x14ac:dyDescent="0.35">
      <c r="A18" s="65"/>
      <c r="B18" s="14"/>
      <c r="C18" s="66"/>
      <c r="D18" s="55"/>
      <c r="E18" s="142" t="str">
        <f ca="1" xml:space="preserve"> Time!E$24</f>
        <v>Model period end</v>
      </c>
      <c r="F18" s="142">
        <f ca="1" xml:space="preserve"> Time!F$24</f>
        <v>0</v>
      </c>
      <c r="G18" s="142" t="str">
        <f ca="1" xml:space="preserve"> Time!G$24</f>
        <v>date</v>
      </c>
      <c r="H18" s="142">
        <f ca="1" xml:space="preserve"> Time!H$24</f>
        <v>0</v>
      </c>
      <c r="I18" s="142">
        <f ca="1" xml:space="preserve"> Time!I$24</f>
        <v>0</v>
      </c>
      <c r="J18" s="142">
        <f ca="1" xml:space="preserve"> Time!J$24</f>
        <v>43131</v>
      </c>
      <c r="K18" s="142">
        <f ca="1" xml:space="preserve"> Time!K$24</f>
        <v>43159</v>
      </c>
      <c r="L18" s="142">
        <f ca="1" xml:space="preserve"> Time!L$24</f>
        <v>43190</v>
      </c>
      <c r="M18" s="142">
        <f ca="1" xml:space="preserve"> Time!M$24</f>
        <v>43220</v>
      </c>
      <c r="N18" s="142">
        <f ca="1" xml:space="preserve"> Time!N$24</f>
        <v>43251</v>
      </c>
      <c r="O18" s="142">
        <f ca="1" xml:space="preserve"> Time!O$24</f>
        <v>43281</v>
      </c>
      <c r="P18" s="142">
        <f ca="1" xml:space="preserve"> Time!P$24</f>
        <v>43312</v>
      </c>
      <c r="Q18" s="142">
        <f ca="1" xml:space="preserve"> Time!Q$24</f>
        <v>43343</v>
      </c>
      <c r="R18" s="142">
        <f ca="1" xml:space="preserve"> Time!R$24</f>
        <v>43373</v>
      </c>
      <c r="S18" s="142">
        <f ca="1" xml:space="preserve"> Time!S$24</f>
        <v>43404</v>
      </c>
      <c r="T18" s="142">
        <f ca="1" xml:space="preserve"> Time!T$24</f>
        <v>43434</v>
      </c>
      <c r="U18" s="142">
        <f ca="1" xml:space="preserve"> Time!U$24</f>
        <v>43465</v>
      </c>
      <c r="V18" s="142">
        <f ca="1" xml:space="preserve"> Time!V$24</f>
        <v>43496</v>
      </c>
      <c r="W18" s="142">
        <f ca="1" xml:space="preserve"> Time!W$24</f>
        <v>43524</v>
      </c>
      <c r="X18" s="142">
        <f ca="1" xml:space="preserve"> Time!X$24</f>
        <v>43555</v>
      </c>
      <c r="Y18" s="142">
        <f ca="1" xml:space="preserve"> Time!Y$24</f>
        <v>43585</v>
      </c>
      <c r="Z18" s="142">
        <f ca="1" xml:space="preserve"> Time!Z$24</f>
        <v>43616</v>
      </c>
      <c r="AA18" s="142">
        <f ca="1" xml:space="preserve"> Time!AA$24</f>
        <v>43646</v>
      </c>
      <c r="AB18" s="142">
        <f ca="1" xml:space="preserve"> Time!AB$24</f>
        <v>43677</v>
      </c>
      <c r="AC18" s="142">
        <f ca="1" xml:space="preserve"> Time!AC$24</f>
        <v>43708</v>
      </c>
      <c r="AD18" s="142">
        <f ca="1" xml:space="preserve"> Time!AD$24</f>
        <v>43738</v>
      </c>
      <c r="AE18" s="142">
        <f ca="1" xml:space="preserve"> Time!AE$24</f>
        <v>43769</v>
      </c>
      <c r="AF18" s="142">
        <f ca="1" xml:space="preserve"> Time!AF$24</f>
        <v>43799</v>
      </c>
      <c r="AG18" s="142">
        <f ca="1" xml:space="preserve"> Time!AG$24</f>
        <v>43830</v>
      </c>
      <c r="AH18" s="142">
        <f ca="1" xml:space="preserve"> Time!AH$24</f>
        <v>43861</v>
      </c>
      <c r="AI18" s="142">
        <f ca="1" xml:space="preserve"> Time!AI$24</f>
        <v>43890</v>
      </c>
      <c r="AJ18" s="142">
        <f ca="1" xml:space="preserve"> Time!AJ$24</f>
        <v>43921</v>
      </c>
      <c r="AK18" s="142">
        <f ca="1" xml:space="preserve"> Time!AK$24</f>
        <v>43951</v>
      </c>
      <c r="AL18" s="142">
        <f ca="1" xml:space="preserve"> Time!AL$24</f>
        <v>43982</v>
      </c>
      <c r="AM18" s="142">
        <f ca="1" xml:space="preserve"> Time!AM$24</f>
        <v>44012</v>
      </c>
      <c r="AN18" s="142">
        <f ca="1" xml:space="preserve"> Time!AN$24</f>
        <v>44043</v>
      </c>
      <c r="AO18" s="142">
        <f ca="1" xml:space="preserve"> Time!AO$24</f>
        <v>44074</v>
      </c>
      <c r="AP18" s="142">
        <f ca="1" xml:space="preserve"> Time!AP$24</f>
        <v>44104</v>
      </c>
      <c r="AQ18" s="142">
        <f ca="1" xml:space="preserve"> Time!AQ$24</f>
        <v>44135</v>
      </c>
      <c r="AR18" s="142">
        <f ca="1" xml:space="preserve"> Time!AR$24</f>
        <v>44165</v>
      </c>
      <c r="AS18" s="142">
        <f ca="1" xml:space="preserve"> Time!AS$24</f>
        <v>44196</v>
      </c>
      <c r="AT18" s="142">
        <f ca="1" xml:space="preserve"> Time!AT$24</f>
        <v>44227</v>
      </c>
      <c r="AU18" s="142">
        <f ca="1" xml:space="preserve"> Time!AU$24</f>
        <v>44255</v>
      </c>
      <c r="AV18" s="142">
        <f ca="1" xml:space="preserve"> Time!AV$24</f>
        <v>44286</v>
      </c>
      <c r="AW18" s="142">
        <f ca="1" xml:space="preserve"> Time!AW$24</f>
        <v>44316</v>
      </c>
      <c r="AX18" s="142">
        <f ca="1" xml:space="preserve"> Time!AX$24</f>
        <v>44347</v>
      </c>
      <c r="AY18" s="142">
        <f ca="1" xml:space="preserve"> Time!AY$24</f>
        <v>44377</v>
      </c>
      <c r="AZ18" s="142">
        <f ca="1" xml:space="preserve"> Time!AZ$24</f>
        <v>44408</v>
      </c>
      <c r="BA18" s="142">
        <f ca="1" xml:space="preserve"> Time!BA$24</f>
        <v>44439</v>
      </c>
      <c r="BB18" s="142">
        <f ca="1" xml:space="preserve"> Time!BB$24</f>
        <v>44469</v>
      </c>
      <c r="BC18" s="142">
        <f ca="1" xml:space="preserve"> Time!BC$24</f>
        <v>44500</v>
      </c>
      <c r="BD18" s="142">
        <f ca="1" xml:space="preserve"> Time!BD$24</f>
        <v>44530</v>
      </c>
      <c r="BE18" s="142">
        <f ca="1" xml:space="preserve"> Time!BE$24</f>
        <v>44561</v>
      </c>
    </row>
    <row r="19" spans="1:57" outlineLevel="2" x14ac:dyDescent="0.35">
      <c r="E19" s="10" t="s">
        <v>41</v>
      </c>
      <c r="G19" s="10" t="s">
        <v>4</v>
      </c>
      <c r="H19" s="10">
        <f ca="1" xml:space="preserve"> SUM(J19:BE19)</f>
        <v>5</v>
      </c>
      <c r="J19" s="10">
        <f t="shared" ref="J19:BE19" ca="1" si="1" xml:space="preserve"> 1 * (J18 &lt;= $F17)</f>
        <v>1</v>
      </c>
      <c r="K19" s="10">
        <f t="shared" ca="1" si="1"/>
        <v>1</v>
      </c>
      <c r="L19" s="10">
        <f t="shared" ca="1" si="1"/>
        <v>1</v>
      </c>
      <c r="M19" s="10">
        <f t="shared" ca="1" si="1"/>
        <v>1</v>
      </c>
      <c r="N19" s="10">
        <f t="shared" ca="1" si="1"/>
        <v>1</v>
      </c>
      <c r="O19" s="10">
        <f t="shared" ca="1" si="1"/>
        <v>0</v>
      </c>
      <c r="P19" s="10">
        <f t="shared" ca="1" si="1"/>
        <v>0</v>
      </c>
      <c r="Q19" s="10">
        <f t="shared" ca="1" si="1"/>
        <v>0</v>
      </c>
      <c r="R19" s="10">
        <f t="shared" ca="1" si="1"/>
        <v>0</v>
      </c>
      <c r="S19" s="10">
        <f t="shared" ca="1" si="1"/>
        <v>0</v>
      </c>
      <c r="T19" s="10">
        <f t="shared" ca="1" si="1"/>
        <v>0</v>
      </c>
      <c r="U19" s="10">
        <f t="shared" ca="1" si="1"/>
        <v>0</v>
      </c>
      <c r="V19" s="10">
        <f t="shared" ca="1" si="1"/>
        <v>0</v>
      </c>
      <c r="W19" s="10">
        <f t="shared" ca="1" si="1"/>
        <v>0</v>
      </c>
      <c r="X19" s="10">
        <f t="shared" ca="1" si="1"/>
        <v>0</v>
      </c>
      <c r="Y19" s="10">
        <f t="shared" ca="1" si="1"/>
        <v>0</v>
      </c>
      <c r="Z19" s="10">
        <f t="shared" ca="1" si="1"/>
        <v>0</v>
      </c>
      <c r="AA19" s="10">
        <f t="shared" ca="1" si="1"/>
        <v>0</v>
      </c>
      <c r="AB19" s="10">
        <f t="shared" ca="1" si="1"/>
        <v>0</v>
      </c>
      <c r="AC19" s="10">
        <f t="shared" ca="1" si="1"/>
        <v>0</v>
      </c>
      <c r="AD19" s="10">
        <f t="shared" ca="1" si="1"/>
        <v>0</v>
      </c>
      <c r="AE19" s="10">
        <f t="shared" ca="1" si="1"/>
        <v>0</v>
      </c>
      <c r="AF19" s="10">
        <f t="shared" ca="1" si="1"/>
        <v>0</v>
      </c>
      <c r="AG19" s="10">
        <f t="shared" ca="1" si="1"/>
        <v>0</v>
      </c>
      <c r="AH19" s="10">
        <f t="shared" ca="1" si="1"/>
        <v>0</v>
      </c>
      <c r="AI19" s="10">
        <f t="shared" ca="1" si="1"/>
        <v>0</v>
      </c>
      <c r="AJ19" s="10">
        <f t="shared" ca="1" si="1"/>
        <v>0</v>
      </c>
      <c r="AK19" s="10">
        <f t="shared" ca="1" si="1"/>
        <v>0</v>
      </c>
      <c r="AL19" s="10">
        <f t="shared" ca="1" si="1"/>
        <v>0</v>
      </c>
      <c r="AM19" s="10">
        <f t="shared" ca="1" si="1"/>
        <v>0</v>
      </c>
      <c r="AN19" s="10">
        <f t="shared" ca="1" si="1"/>
        <v>0</v>
      </c>
      <c r="AO19" s="10">
        <f t="shared" ca="1" si="1"/>
        <v>0</v>
      </c>
      <c r="AP19" s="10">
        <f t="shared" ca="1" si="1"/>
        <v>0</v>
      </c>
      <c r="AQ19" s="10">
        <f t="shared" ca="1" si="1"/>
        <v>0</v>
      </c>
      <c r="AR19" s="10">
        <f t="shared" ca="1" si="1"/>
        <v>0</v>
      </c>
      <c r="AS19" s="10">
        <f t="shared" ca="1" si="1"/>
        <v>0</v>
      </c>
      <c r="AT19" s="10">
        <f t="shared" ca="1" si="1"/>
        <v>0</v>
      </c>
      <c r="AU19" s="10">
        <f t="shared" ca="1" si="1"/>
        <v>0</v>
      </c>
      <c r="AV19" s="10">
        <f t="shared" ca="1" si="1"/>
        <v>0</v>
      </c>
      <c r="AW19" s="10">
        <f t="shared" ca="1" si="1"/>
        <v>0</v>
      </c>
      <c r="AX19" s="10">
        <f t="shared" ca="1" si="1"/>
        <v>0</v>
      </c>
      <c r="AY19" s="10">
        <f t="shared" ca="1" si="1"/>
        <v>0</v>
      </c>
      <c r="AZ19" s="10">
        <f t="shared" ca="1" si="1"/>
        <v>0</v>
      </c>
      <c r="BA19" s="10">
        <f t="shared" ca="1" si="1"/>
        <v>0</v>
      </c>
      <c r="BB19" s="10">
        <f t="shared" ca="1" si="1"/>
        <v>0</v>
      </c>
      <c r="BC19" s="10">
        <f t="shared" ca="1" si="1"/>
        <v>0</v>
      </c>
      <c r="BD19" s="10">
        <f t="shared" ca="1" si="1"/>
        <v>0</v>
      </c>
      <c r="BE19" s="10">
        <f t="shared" ca="1" si="1"/>
        <v>0</v>
      </c>
    </row>
    <row r="20" spans="1:57" outlineLevel="2" x14ac:dyDescent="0.35"/>
    <row r="21" spans="1:57" outlineLevel="1" x14ac:dyDescent="0.35"/>
    <row r="22" spans="1:57" outlineLevel="1" x14ac:dyDescent="0.35">
      <c r="B22" s="14" t="s">
        <v>43</v>
      </c>
    </row>
    <row r="23" spans="1:57" s="101" customFormat="1" outlineLevel="2" x14ac:dyDescent="0.35">
      <c r="A23" s="14"/>
      <c r="B23" s="14"/>
      <c r="C23" s="18"/>
      <c r="D23" s="51"/>
      <c r="E23" s="103" t="str">
        <f xml:space="preserve"> InpC!E$11</f>
        <v>Event date</v>
      </c>
      <c r="F23" s="100">
        <f xml:space="preserve"> InpC!F$11</f>
        <v>43251</v>
      </c>
      <c r="G23" s="103" t="str">
        <f xml:space="preserve"> InpC!G$11</f>
        <v>date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s="49" customFormat="1" outlineLevel="2" x14ac:dyDescent="0.35">
      <c r="A24" s="65"/>
      <c r="B24" s="14"/>
      <c r="C24" s="66"/>
      <c r="D24" s="55"/>
      <c r="E24" s="142" t="str">
        <f ca="1" xml:space="preserve"> Time!E$24</f>
        <v>Model period end</v>
      </c>
      <c r="F24" s="142">
        <f ca="1" xml:space="preserve"> Time!F$24</f>
        <v>0</v>
      </c>
      <c r="G24" s="142" t="str">
        <f ca="1" xml:space="preserve"> Time!G$24</f>
        <v>date</v>
      </c>
      <c r="H24" s="142">
        <f ca="1" xml:space="preserve"> Time!H$24</f>
        <v>0</v>
      </c>
      <c r="I24" s="142">
        <f ca="1" xml:space="preserve"> Time!I$24</f>
        <v>0</v>
      </c>
      <c r="J24" s="142">
        <f ca="1" xml:space="preserve"> Time!J$24</f>
        <v>43131</v>
      </c>
      <c r="K24" s="142">
        <f ca="1" xml:space="preserve"> Time!K$24</f>
        <v>43159</v>
      </c>
      <c r="L24" s="142">
        <f ca="1" xml:space="preserve"> Time!L$24</f>
        <v>43190</v>
      </c>
      <c r="M24" s="142">
        <f ca="1" xml:space="preserve"> Time!M$24</f>
        <v>43220</v>
      </c>
      <c r="N24" s="142">
        <f ca="1" xml:space="preserve"> Time!N$24</f>
        <v>43251</v>
      </c>
      <c r="O24" s="142">
        <f ca="1" xml:space="preserve"> Time!O$24</f>
        <v>43281</v>
      </c>
      <c r="P24" s="142">
        <f ca="1" xml:space="preserve"> Time!P$24</f>
        <v>43312</v>
      </c>
      <c r="Q24" s="142">
        <f ca="1" xml:space="preserve"> Time!Q$24</f>
        <v>43343</v>
      </c>
      <c r="R24" s="142">
        <f ca="1" xml:space="preserve"> Time!R$24</f>
        <v>43373</v>
      </c>
      <c r="S24" s="142">
        <f ca="1" xml:space="preserve"> Time!S$24</f>
        <v>43404</v>
      </c>
      <c r="T24" s="142">
        <f ca="1" xml:space="preserve"> Time!T$24</f>
        <v>43434</v>
      </c>
      <c r="U24" s="142">
        <f ca="1" xml:space="preserve"> Time!U$24</f>
        <v>43465</v>
      </c>
      <c r="V24" s="142">
        <f ca="1" xml:space="preserve"> Time!V$24</f>
        <v>43496</v>
      </c>
      <c r="W24" s="142">
        <f ca="1" xml:space="preserve"> Time!W$24</f>
        <v>43524</v>
      </c>
      <c r="X24" s="142">
        <f ca="1" xml:space="preserve"> Time!X$24</f>
        <v>43555</v>
      </c>
      <c r="Y24" s="142">
        <f ca="1" xml:space="preserve"> Time!Y$24</f>
        <v>43585</v>
      </c>
      <c r="Z24" s="142">
        <f ca="1" xml:space="preserve"> Time!Z$24</f>
        <v>43616</v>
      </c>
      <c r="AA24" s="142">
        <f ca="1" xml:space="preserve"> Time!AA$24</f>
        <v>43646</v>
      </c>
      <c r="AB24" s="142">
        <f ca="1" xml:space="preserve"> Time!AB$24</f>
        <v>43677</v>
      </c>
      <c r="AC24" s="142">
        <f ca="1" xml:space="preserve"> Time!AC$24</f>
        <v>43708</v>
      </c>
      <c r="AD24" s="142">
        <f ca="1" xml:space="preserve"> Time!AD$24</f>
        <v>43738</v>
      </c>
      <c r="AE24" s="142">
        <f ca="1" xml:space="preserve"> Time!AE$24</f>
        <v>43769</v>
      </c>
      <c r="AF24" s="142">
        <f ca="1" xml:space="preserve"> Time!AF$24</f>
        <v>43799</v>
      </c>
      <c r="AG24" s="142">
        <f ca="1" xml:space="preserve"> Time!AG$24</f>
        <v>43830</v>
      </c>
      <c r="AH24" s="142">
        <f ca="1" xml:space="preserve"> Time!AH$24</f>
        <v>43861</v>
      </c>
      <c r="AI24" s="142">
        <f ca="1" xml:space="preserve"> Time!AI$24</f>
        <v>43890</v>
      </c>
      <c r="AJ24" s="142">
        <f ca="1" xml:space="preserve"> Time!AJ$24</f>
        <v>43921</v>
      </c>
      <c r="AK24" s="142">
        <f ca="1" xml:space="preserve"> Time!AK$24</f>
        <v>43951</v>
      </c>
      <c r="AL24" s="142">
        <f ca="1" xml:space="preserve"> Time!AL$24</f>
        <v>43982</v>
      </c>
      <c r="AM24" s="142">
        <f ca="1" xml:space="preserve"> Time!AM$24</f>
        <v>44012</v>
      </c>
      <c r="AN24" s="142">
        <f ca="1" xml:space="preserve"> Time!AN$24</f>
        <v>44043</v>
      </c>
      <c r="AO24" s="142">
        <f ca="1" xml:space="preserve"> Time!AO$24</f>
        <v>44074</v>
      </c>
      <c r="AP24" s="142">
        <f ca="1" xml:space="preserve"> Time!AP$24</f>
        <v>44104</v>
      </c>
      <c r="AQ24" s="142">
        <f ca="1" xml:space="preserve"> Time!AQ$24</f>
        <v>44135</v>
      </c>
      <c r="AR24" s="142">
        <f ca="1" xml:space="preserve"> Time!AR$24</f>
        <v>44165</v>
      </c>
      <c r="AS24" s="142">
        <f ca="1" xml:space="preserve"> Time!AS$24</f>
        <v>44196</v>
      </c>
      <c r="AT24" s="142">
        <f ca="1" xml:space="preserve"> Time!AT$24</f>
        <v>44227</v>
      </c>
      <c r="AU24" s="142">
        <f ca="1" xml:space="preserve"> Time!AU$24</f>
        <v>44255</v>
      </c>
      <c r="AV24" s="142">
        <f ca="1" xml:space="preserve"> Time!AV$24</f>
        <v>44286</v>
      </c>
      <c r="AW24" s="142">
        <f ca="1" xml:space="preserve"> Time!AW$24</f>
        <v>44316</v>
      </c>
      <c r="AX24" s="142">
        <f ca="1" xml:space="preserve"> Time!AX$24</f>
        <v>44347</v>
      </c>
      <c r="AY24" s="142">
        <f ca="1" xml:space="preserve"> Time!AY$24</f>
        <v>44377</v>
      </c>
      <c r="AZ24" s="142">
        <f ca="1" xml:space="preserve"> Time!AZ$24</f>
        <v>44408</v>
      </c>
      <c r="BA24" s="142">
        <f ca="1" xml:space="preserve"> Time!BA$24</f>
        <v>44439</v>
      </c>
      <c r="BB24" s="142">
        <f ca="1" xml:space="preserve"> Time!BB$24</f>
        <v>44469</v>
      </c>
      <c r="BC24" s="142">
        <f ca="1" xml:space="preserve"> Time!BC$24</f>
        <v>44500</v>
      </c>
      <c r="BD24" s="142">
        <f ca="1" xml:space="preserve"> Time!BD$24</f>
        <v>44530</v>
      </c>
      <c r="BE24" s="142">
        <f ca="1" xml:space="preserve"> Time!BE$24</f>
        <v>44561</v>
      </c>
    </row>
    <row r="25" spans="1:57" outlineLevel="2" x14ac:dyDescent="0.35">
      <c r="E25" s="10" t="s">
        <v>42</v>
      </c>
      <c r="G25" s="10" t="s">
        <v>4</v>
      </c>
      <c r="H25" s="10">
        <f ca="1" xml:space="preserve"> SUM(J25:BE25)</f>
        <v>43</v>
      </c>
      <c r="J25" s="10">
        <f t="shared" ref="J25:BE25" ca="1" si="2" xml:space="preserve"> 1 * (J24 &gt; $F23)</f>
        <v>0</v>
      </c>
      <c r="K25" s="10">
        <f t="shared" ca="1" si="2"/>
        <v>0</v>
      </c>
      <c r="L25" s="10">
        <f t="shared" ca="1" si="2"/>
        <v>0</v>
      </c>
      <c r="M25" s="10">
        <f t="shared" ca="1" si="2"/>
        <v>0</v>
      </c>
      <c r="N25" s="10">
        <f t="shared" ca="1" si="2"/>
        <v>0</v>
      </c>
      <c r="O25" s="10">
        <f t="shared" ca="1" si="2"/>
        <v>1</v>
      </c>
      <c r="P25" s="10">
        <f t="shared" ca="1" si="2"/>
        <v>1</v>
      </c>
      <c r="Q25" s="10">
        <f t="shared" ca="1" si="2"/>
        <v>1</v>
      </c>
      <c r="R25" s="10">
        <f t="shared" ca="1" si="2"/>
        <v>1</v>
      </c>
      <c r="S25" s="10">
        <f t="shared" ca="1" si="2"/>
        <v>1</v>
      </c>
      <c r="T25" s="10">
        <f t="shared" ca="1" si="2"/>
        <v>1</v>
      </c>
      <c r="U25" s="10">
        <f t="shared" ca="1" si="2"/>
        <v>1</v>
      </c>
      <c r="V25" s="10">
        <f t="shared" ca="1" si="2"/>
        <v>1</v>
      </c>
      <c r="W25" s="10">
        <f t="shared" ca="1" si="2"/>
        <v>1</v>
      </c>
      <c r="X25" s="10">
        <f t="shared" ca="1" si="2"/>
        <v>1</v>
      </c>
      <c r="Y25" s="10">
        <f t="shared" ca="1" si="2"/>
        <v>1</v>
      </c>
      <c r="Z25" s="10">
        <f t="shared" ca="1" si="2"/>
        <v>1</v>
      </c>
      <c r="AA25" s="10">
        <f t="shared" ca="1" si="2"/>
        <v>1</v>
      </c>
      <c r="AB25" s="10">
        <f t="shared" ca="1" si="2"/>
        <v>1</v>
      </c>
      <c r="AC25" s="10">
        <f t="shared" ca="1" si="2"/>
        <v>1</v>
      </c>
      <c r="AD25" s="10">
        <f t="shared" ca="1" si="2"/>
        <v>1</v>
      </c>
      <c r="AE25" s="10">
        <f t="shared" ca="1" si="2"/>
        <v>1</v>
      </c>
      <c r="AF25" s="10">
        <f t="shared" ca="1" si="2"/>
        <v>1</v>
      </c>
      <c r="AG25" s="10">
        <f t="shared" ca="1" si="2"/>
        <v>1</v>
      </c>
      <c r="AH25" s="10">
        <f t="shared" ca="1" si="2"/>
        <v>1</v>
      </c>
      <c r="AI25" s="10">
        <f t="shared" ca="1" si="2"/>
        <v>1</v>
      </c>
      <c r="AJ25" s="10">
        <f t="shared" ca="1" si="2"/>
        <v>1</v>
      </c>
      <c r="AK25" s="10">
        <f t="shared" ca="1" si="2"/>
        <v>1</v>
      </c>
      <c r="AL25" s="10">
        <f t="shared" ca="1" si="2"/>
        <v>1</v>
      </c>
      <c r="AM25" s="10">
        <f t="shared" ca="1" si="2"/>
        <v>1</v>
      </c>
      <c r="AN25" s="10">
        <f t="shared" ca="1" si="2"/>
        <v>1</v>
      </c>
      <c r="AO25" s="10">
        <f t="shared" ca="1" si="2"/>
        <v>1</v>
      </c>
      <c r="AP25" s="10">
        <f t="shared" ca="1" si="2"/>
        <v>1</v>
      </c>
      <c r="AQ25" s="10">
        <f t="shared" ca="1" si="2"/>
        <v>1</v>
      </c>
      <c r="AR25" s="10">
        <f t="shared" ca="1" si="2"/>
        <v>1</v>
      </c>
      <c r="AS25" s="10">
        <f t="shared" ca="1" si="2"/>
        <v>1</v>
      </c>
      <c r="AT25" s="10">
        <f t="shared" ca="1" si="2"/>
        <v>1</v>
      </c>
      <c r="AU25" s="10">
        <f t="shared" ca="1" si="2"/>
        <v>1</v>
      </c>
      <c r="AV25" s="10">
        <f t="shared" ca="1" si="2"/>
        <v>1</v>
      </c>
      <c r="AW25" s="10">
        <f t="shared" ca="1" si="2"/>
        <v>1</v>
      </c>
      <c r="AX25" s="10">
        <f t="shared" ca="1" si="2"/>
        <v>1</v>
      </c>
      <c r="AY25" s="10">
        <f t="shared" ca="1" si="2"/>
        <v>1</v>
      </c>
      <c r="AZ25" s="10">
        <f t="shared" ca="1" si="2"/>
        <v>1</v>
      </c>
      <c r="BA25" s="10">
        <f t="shared" ca="1" si="2"/>
        <v>1</v>
      </c>
      <c r="BB25" s="10">
        <f t="shared" ca="1" si="2"/>
        <v>1</v>
      </c>
      <c r="BC25" s="10">
        <f t="shared" ca="1" si="2"/>
        <v>1</v>
      </c>
      <c r="BD25" s="10">
        <f t="shared" ca="1" si="2"/>
        <v>1</v>
      </c>
      <c r="BE25" s="10">
        <f t="shared" ca="1" si="2"/>
        <v>1</v>
      </c>
    </row>
    <row r="26" spans="1:57" outlineLevel="2" x14ac:dyDescent="0.35"/>
    <row r="27" spans="1:57" outlineLevel="1" x14ac:dyDescent="0.35"/>
    <row r="28" spans="1:57" outlineLevel="1" x14ac:dyDescent="0.35">
      <c r="B28" s="14" t="s">
        <v>44</v>
      </c>
    </row>
    <row r="29" spans="1:57" s="101" customFormat="1" outlineLevel="2" x14ac:dyDescent="0.35">
      <c r="A29" s="14"/>
      <c r="B29" s="14"/>
      <c r="C29" s="18"/>
      <c r="D29" s="51"/>
      <c r="E29" s="103" t="str">
        <f xml:space="preserve"> InpC!E$11</f>
        <v>Event date</v>
      </c>
      <c r="F29" s="100">
        <f xml:space="preserve"> InpC!F$11</f>
        <v>43251</v>
      </c>
      <c r="G29" s="103" t="str">
        <f xml:space="preserve"> InpC!G$11</f>
        <v>date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outlineLevel="2" x14ac:dyDescent="0.35">
      <c r="E30" s="106" t="str">
        <f xml:space="preserve"> InpC!E$12</f>
        <v>Period duration</v>
      </c>
      <c r="F30" s="106">
        <f xml:space="preserve"> InpC!F$12</f>
        <v>24</v>
      </c>
      <c r="G30" s="106" t="str">
        <f xml:space="preserve"> InpC!G$12</f>
        <v>months</v>
      </c>
      <c r="H30" s="36"/>
    </row>
    <row r="31" spans="1:57" outlineLevel="2" x14ac:dyDescent="0.35">
      <c r="E31" s="10" t="s">
        <v>24</v>
      </c>
      <c r="F31" s="74">
        <f xml:space="preserve"> EOMONTH(F29, F30)</f>
        <v>43982</v>
      </c>
      <c r="G31" s="10" t="s">
        <v>5</v>
      </c>
    </row>
    <row r="32" spans="1:57" outlineLevel="2" x14ac:dyDescent="0.35"/>
    <row r="33" spans="1:57" s="101" customFormat="1" outlineLevel="2" x14ac:dyDescent="0.35">
      <c r="A33" s="14"/>
      <c r="B33" s="14"/>
      <c r="C33" s="18"/>
      <c r="D33" s="51"/>
      <c r="E33" s="103" t="str">
        <f xml:space="preserve"> InpC!E$11</f>
        <v>Event date</v>
      </c>
      <c r="F33" s="100">
        <f xml:space="preserve"> InpC!F$11</f>
        <v>43251</v>
      </c>
      <c r="G33" s="103" t="str">
        <f xml:space="preserve"> InpC!G$11</f>
        <v>date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outlineLevel="2" x14ac:dyDescent="0.35">
      <c r="E34" s="73" t="str">
        <f xml:space="preserve"> E$31</f>
        <v>2nd event date</v>
      </c>
      <c r="F34" s="75">
        <f xml:space="preserve"> F$31</f>
        <v>43982</v>
      </c>
      <c r="G34" s="73" t="str">
        <f xml:space="preserve"> G$31</f>
        <v>date</v>
      </c>
    </row>
    <row r="35" spans="1:57" s="49" customFormat="1" outlineLevel="2" x14ac:dyDescent="0.35">
      <c r="A35" s="65"/>
      <c r="B35" s="14"/>
      <c r="C35" s="66"/>
      <c r="D35" s="55"/>
      <c r="E35" s="142" t="str">
        <f ca="1" xml:space="preserve"> Time!E$24</f>
        <v>Model period end</v>
      </c>
      <c r="F35" s="142">
        <f ca="1" xml:space="preserve"> Time!F$24</f>
        <v>0</v>
      </c>
      <c r="G35" s="142" t="str">
        <f ca="1" xml:space="preserve"> Time!G$24</f>
        <v>date</v>
      </c>
      <c r="H35" s="142">
        <f ca="1" xml:space="preserve"> Time!H$24</f>
        <v>0</v>
      </c>
      <c r="I35" s="142">
        <f ca="1" xml:space="preserve"> Time!I$24</f>
        <v>0</v>
      </c>
      <c r="J35" s="142">
        <f ca="1" xml:space="preserve"> Time!J$24</f>
        <v>43131</v>
      </c>
      <c r="K35" s="142">
        <f ca="1" xml:space="preserve"> Time!K$24</f>
        <v>43159</v>
      </c>
      <c r="L35" s="142">
        <f ca="1" xml:space="preserve"> Time!L$24</f>
        <v>43190</v>
      </c>
      <c r="M35" s="142">
        <f ca="1" xml:space="preserve"> Time!M$24</f>
        <v>43220</v>
      </c>
      <c r="N35" s="142">
        <f ca="1" xml:space="preserve"> Time!N$24</f>
        <v>43251</v>
      </c>
      <c r="O35" s="142">
        <f ca="1" xml:space="preserve"> Time!O$24</f>
        <v>43281</v>
      </c>
      <c r="P35" s="142">
        <f ca="1" xml:space="preserve"> Time!P$24</f>
        <v>43312</v>
      </c>
      <c r="Q35" s="142">
        <f ca="1" xml:space="preserve"> Time!Q$24</f>
        <v>43343</v>
      </c>
      <c r="R35" s="142">
        <f ca="1" xml:space="preserve"> Time!R$24</f>
        <v>43373</v>
      </c>
      <c r="S35" s="142">
        <f ca="1" xml:space="preserve"> Time!S$24</f>
        <v>43404</v>
      </c>
      <c r="T35" s="142">
        <f ca="1" xml:space="preserve"> Time!T$24</f>
        <v>43434</v>
      </c>
      <c r="U35" s="142">
        <f ca="1" xml:space="preserve"> Time!U$24</f>
        <v>43465</v>
      </c>
      <c r="V35" s="142">
        <f ca="1" xml:space="preserve"> Time!V$24</f>
        <v>43496</v>
      </c>
      <c r="W35" s="142">
        <f ca="1" xml:space="preserve"> Time!W$24</f>
        <v>43524</v>
      </c>
      <c r="X35" s="142">
        <f ca="1" xml:space="preserve"> Time!X$24</f>
        <v>43555</v>
      </c>
      <c r="Y35" s="142">
        <f ca="1" xml:space="preserve"> Time!Y$24</f>
        <v>43585</v>
      </c>
      <c r="Z35" s="142">
        <f ca="1" xml:space="preserve"> Time!Z$24</f>
        <v>43616</v>
      </c>
      <c r="AA35" s="142">
        <f ca="1" xml:space="preserve"> Time!AA$24</f>
        <v>43646</v>
      </c>
      <c r="AB35" s="142">
        <f ca="1" xml:space="preserve"> Time!AB$24</f>
        <v>43677</v>
      </c>
      <c r="AC35" s="142">
        <f ca="1" xml:space="preserve"> Time!AC$24</f>
        <v>43708</v>
      </c>
      <c r="AD35" s="142">
        <f ca="1" xml:space="preserve"> Time!AD$24</f>
        <v>43738</v>
      </c>
      <c r="AE35" s="142">
        <f ca="1" xml:space="preserve"> Time!AE$24</f>
        <v>43769</v>
      </c>
      <c r="AF35" s="142">
        <f ca="1" xml:space="preserve"> Time!AF$24</f>
        <v>43799</v>
      </c>
      <c r="AG35" s="142">
        <f ca="1" xml:space="preserve"> Time!AG$24</f>
        <v>43830</v>
      </c>
      <c r="AH35" s="142">
        <f ca="1" xml:space="preserve"> Time!AH$24</f>
        <v>43861</v>
      </c>
      <c r="AI35" s="142">
        <f ca="1" xml:space="preserve"> Time!AI$24</f>
        <v>43890</v>
      </c>
      <c r="AJ35" s="142">
        <f ca="1" xml:space="preserve"> Time!AJ$24</f>
        <v>43921</v>
      </c>
      <c r="AK35" s="142">
        <f ca="1" xml:space="preserve"> Time!AK$24</f>
        <v>43951</v>
      </c>
      <c r="AL35" s="142">
        <f ca="1" xml:space="preserve"> Time!AL$24</f>
        <v>43982</v>
      </c>
      <c r="AM35" s="142">
        <f ca="1" xml:space="preserve"> Time!AM$24</f>
        <v>44012</v>
      </c>
      <c r="AN35" s="142">
        <f ca="1" xml:space="preserve"> Time!AN$24</f>
        <v>44043</v>
      </c>
      <c r="AO35" s="142">
        <f ca="1" xml:space="preserve"> Time!AO$24</f>
        <v>44074</v>
      </c>
      <c r="AP35" s="142">
        <f ca="1" xml:space="preserve"> Time!AP$24</f>
        <v>44104</v>
      </c>
      <c r="AQ35" s="142">
        <f ca="1" xml:space="preserve"> Time!AQ$24</f>
        <v>44135</v>
      </c>
      <c r="AR35" s="142">
        <f ca="1" xml:space="preserve"> Time!AR$24</f>
        <v>44165</v>
      </c>
      <c r="AS35" s="142">
        <f ca="1" xml:space="preserve"> Time!AS$24</f>
        <v>44196</v>
      </c>
      <c r="AT35" s="142">
        <f ca="1" xml:space="preserve"> Time!AT$24</f>
        <v>44227</v>
      </c>
      <c r="AU35" s="142">
        <f ca="1" xml:space="preserve"> Time!AU$24</f>
        <v>44255</v>
      </c>
      <c r="AV35" s="142">
        <f ca="1" xml:space="preserve"> Time!AV$24</f>
        <v>44286</v>
      </c>
      <c r="AW35" s="142">
        <f ca="1" xml:space="preserve"> Time!AW$24</f>
        <v>44316</v>
      </c>
      <c r="AX35" s="142">
        <f ca="1" xml:space="preserve"> Time!AX$24</f>
        <v>44347</v>
      </c>
      <c r="AY35" s="142">
        <f ca="1" xml:space="preserve"> Time!AY$24</f>
        <v>44377</v>
      </c>
      <c r="AZ35" s="142">
        <f ca="1" xml:space="preserve"> Time!AZ$24</f>
        <v>44408</v>
      </c>
      <c r="BA35" s="142">
        <f ca="1" xml:space="preserve"> Time!BA$24</f>
        <v>44439</v>
      </c>
      <c r="BB35" s="142">
        <f ca="1" xml:space="preserve"> Time!BB$24</f>
        <v>44469</v>
      </c>
      <c r="BC35" s="142">
        <f ca="1" xml:space="preserve"> Time!BC$24</f>
        <v>44500</v>
      </c>
      <c r="BD35" s="142">
        <f ca="1" xml:space="preserve"> Time!BD$24</f>
        <v>44530</v>
      </c>
      <c r="BE35" s="142">
        <f ca="1" xml:space="preserve"> Time!BE$24</f>
        <v>44561</v>
      </c>
    </row>
    <row r="36" spans="1:57" outlineLevel="2" x14ac:dyDescent="0.35">
      <c r="E36" s="10" t="s">
        <v>45</v>
      </c>
      <c r="G36" s="10" t="s">
        <v>4</v>
      </c>
      <c r="H36" s="10">
        <f ca="1" xml:space="preserve"> SUM(J36:BE36)</f>
        <v>24</v>
      </c>
      <c r="J36" s="10">
        <f t="shared" ref="J36:BE36" ca="1" si="3" xml:space="preserve"> 1 * (AND(J35 &gt; $F33, J35 &lt;= $F34))</f>
        <v>0</v>
      </c>
      <c r="K36" s="10">
        <f t="shared" ca="1" si="3"/>
        <v>0</v>
      </c>
      <c r="L36" s="10">
        <f t="shared" ca="1" si="3"/>
        <v>0</v>
      </c>
      <c r="M36" s="10">
        <f t="shared" ca="1" si="3"/>
        <v>0</v>
      </c>
      <c r="N36" s="10">
        <f t="shared" ca="1" si="3"/>
        <v>0</v>
      </c>
      <c r="O36" s="10">
        <f t="shared" ca="1" si="3"/>
        <v>1</v>
      </c>
      <c r="P36" s="10">
        <f t="shared" ca="1" si="3"/>
        <v>1</v>
      </c>
      <c r="Q36" s="10">
        <f t="shared" ca="1" si="3"/>
        <v>1</v>
      </c>
      <c r="R36" s="10">
        <f t="shared" ca="1" si="3"/>
        <v>1</v>
      </c>
      <c r="S36" s="10">
        <f t="shared" ca="1" si="3"/>
        <v>1</v>
      </c>
      <c r="T36" s="10">
        <f t="shared" ca="1" si="3"/>
        <v>1</v>
      </c>
      <c r="U36" s="10">
        <f t="shared" ca="1" si="3"/>
        <v>1</v>
      </c>
      <c r="V36" s="10">
        <f t="shared" ca="1" si="3"/>
        <v>1</v>
      </c>
      <c r="W36" s="10">
        <f t="shared" ca="1" si="3"/>
        <v>1</v>
      </c>
      <c r="X36" s="10">
        <f t="shared" ca="1" si="3"/>
        <v>1</v>
      </c>
      <c r="Y36" s="10">
        <f t="shared" ca="1" si="3"/>
        <v>1</v>
      </c>
      <c r="Z36" s="10">
        <f t="shared" ca="1" si="3"/>
        <v>1</v>
      </c>
      <c r="AA36" s="10">
        <f t="shared" ca="1" si="3"/>
        <v>1</v>
      </c>
      <c r="AB36" s="10">
        <f t="shared" ca="1" si="3"/>
        <v>1</v>
      </c>
      <c r="AC36" s="10">
        <f t="shared" ca="1" si="3"/>
        <v>1</v>
      </c>
      <c r="AD36" s="10">
        <f t="shared" ca="1" si="3"/>
        <v>1</v>
      </c>
      <c r="AE36" s="10">
        <f t="shared" ca="1" si="3"/>
        <v>1</v>
      </c>
      <c r="AF36" s="10">
        <f t="shared" ca="1" si="3"/>
        <v>1</v>
      </c>
      <c r="AG36" s="10">
        <f t="shared" ca="1" si="3"/>
        <v>1</v>
      </c>
      <c r="AH36" s="10">
        <f t="shared" ca="1" si="3"/>
        <v>1</v>
      </c>
      <c r="AI36" s="10">
        <f t="shared" ca="1" si="3"/>
        <v>1</v>
      </c>
      <c r="AJ36" s="10">
        <f t="shared" ca="1" si="3"/>
        <v>1</v>
      </c>
      <c r="AK36" s="10">
        <f t="shared" ca="1" si="3"/>
        <v>1</v>
      </c>
      <c r="AL36" s="10">
        <f t="shared" ca="1" si="3"/>
        <v>1</v>
      </c>
      <c r="AM36" s="10">
        <f t="shared" ca="1" si="3"/>
        <v>0</v>
      </c>
      <c r="AN36" s="10">
        <f t="shared" ca="1" si="3"/>
        <v>0</v>
      </c>
      <c r="AO36" s="10">
        <f t="shared" ca="1" si="3"/>
        <v>0</v>
      </c>
      <c r="AP36" s="10">
        <f t="shared" ca="1" si="3"/>
        <v>0</v>
      </c>
      <c r="AQ36" s="10">
        <f t="shared" ca="1" si="3"/>
        <v>0</v>
      </c>
      <c r="AR36" s="10">
        <f t="shared" ca="1" si="3"/>
        <v>0</v>
      </c>
      <c r="AS36" s="10">
        <f t="shared" ca="1" si="3"/>
        <v>0</v>
      </c>
      <c r="AT36" s="10">
        <f t="shared" ca="1" si="3"/>
        <v>0</v>
      </c>
      <c r="AU36" s="10">
        <f t="shared" ca="1" si="3"/>
        <v>0</v>
      </c>
      <c r="AV36" s="10">
        <f t="shared" ca="1" si="3"/>
        <v>0</v>
      </c>
      <c r="AW36" s="10">
        <f t="shared" ca="1" si="3"/>
        <v>0</v>
      </c>
      <c r="AX36" s="10">
        <f t="shared" ca="1" si="3"/>
        <v>0</v>
      </c>
      <c r="AY36" s="10">
        <f t="shared" ca="1" si="3"/>
        <v>0</v>
      </c>
      <c r="AZ36" s="10">
        <f t="shared" ca="1" si="3"/>
        <v>0</v>
      </c>
      <c r="BA36" s="10">
        <f t="shared" ca="1" si="3"/>
        <v>0</v>
      </c>
      <c r="BB36" s="10">
        <f t="shared" ca="1" si="3"/>
        <v>0</v>
      </c>
      <c r="BC36" s="10">
        <f t="shared" ca="1" si="3"/>
        <v>0</v>
      </c>
      <c r="BD36" s="10">
        <f t="shared" ca="1" si="3"/>
        <v>0</v>
      </c>
      <c r="BE36" s="10">
        <f t="shared" ca="1" si="3"/>
        <v>0</v>
      </c>
    </row>
    <row r="37" spans="1:57" outlineLevel="2" x14ac:dyDescent="0.35"/>
    <row r="38" spans="1:57" outlineLevel="1" x14ac:dyDescent="0.35"/>
    <row r="39" spans="1:57" outlineLevel="1" x14ac:dyDescent="0.35">
      <c r="B39" s="14" t="s">
        <v>22</v>
      </c>
    </row>
    <row r="40" spans="1:57" outlineLevel="2" x14ac:dyDescent="0.35">
      <c r="E40" s="106" t="str">
        <f xml:space="preserve"> InpC!E$14</f>
        <v>Annual payment event month</v>
      </c>
      <c r="F40" s="106">
        <f xml:space="preserve"> InpC!F$14</f>
        <v>12</v>
      </c>
      <c r="G40" s="106" t="str">
        <f xml:space="preserve"> InpC!G$14</f>
        <v>month #</v>
      </c>
      <c r="H40" s="36"/>
    </row>
    <row r="41" spans="1:57" s="147" customFormat="1" outlineLevel="2" x14ac:dyDescent="0.35">
      <c r="A41" s="143"/>
      <c r="B41" s="143"/>
      <c r="C41" s="144"/>
      <c r="D41" s="145"/>
      <c r="E41" s="146" t="str">
        <f ca="1" xml:space="preserve"> Time!E$40</f>
        <v>Month number</v>
      </c>
      <c r="F41" s="146">
        <f ca="1" xml:space="preserve"> Time!F$40</f>
        <v>0</v>
      </c>
      <c r="G41" s="146" t="str">
        <f ca="1" xml:space="preserve"> Time!G$40</f>
        <v>month #</v>
      </c>
      <c r="H41" s="146">
        <f ca="1" xml:space="preserve"> Time!H$40</f>
        <v>0</v>
      </c>
      <c r="I41" s="146">
        <f ca="1" xml:space="preserve"> Time!I$40</f>
        <v>0</v>
      </c>
      <c r="J41" s="146">
        <f ca="1" xml:space="preserve"> Time!J$40</f>
        <v>1</v>
      </c>
      <c r="K41" s="146">
        <f ca="1" xml:space="preserve"> Time!K$40</f>
        <v>2</v>
      </c>
      <c r="L41" s="146">
        <f ca="1" xml:space="preserve"> Time!L$40</f>
        <v>3</v>
      </c>
      <c r="M41" s="146">
        <f ca="1" xml:space="preserve"> Time!M$40</f>
        <v>4</v>
      </c>
      <c r="N41" s="146">
        <f ca="1" xml:space="preserve"> Time!N$40</f>
        <v>5</v>
      </c>
      <c r="O41" s="146">
        <f ca="1" xml:space="preserve"> Time!O$40</f>
        <v>6</v>
      </c>
      <c r="P41" s="146">
        <f ca="1" xml:space="preserve"> Time!P$40</f>
        <v>7</v>
      </c>
      <c r="Q41" s="146">
        <f ca="1" xml:space="preserve"> Time!Q$40</f>
        <v>8</v>
      </c>
      <c r="R41" s="146">
        <f ca="1" xml:space="preserve"> Time!R$40</f>
        <v>9</v>
      </c>
      <c r="S41" s="146">
        <f ca="1" xml:space="preserve"> Time!S$40</f>
        <v>10</v>
      </c>
      <c r="T41" s="146">
        <f ca="1" xml:space="preserve"> Time!T$40</f>
        <v>11</v>
      </c>
      <c r="U41" s="146">
        <f ca="1" xml:space="preserve"> Time!U$40</f>
        <v>12</v>
      </c>
      <c r="V41" s="146">
        <f ca="1" xml:space="preserve"> Time!V$40</f>
        <v>1</v>
      </c>
      <c r="W41" s="146">
        <f ca="1" xml:space="preserve"> Time!W$40</f>
        <v>2</v>
      </c>
      <c r="X41" s="146">
        <f ca="1" xml:space="preserve"> Time!X$40</f>
        <v>3</v>
      </c>
      <c r="Y41" s="146">
        <f ca="1" xml:space="preserve"> Time!Y$40</f>
        <v>4</v>
      </c>
      <c r="Z41" s="146">
        <f ca="1" xml:space="preserve"> Time!Z$40</f>
        <v>5</v>
      </c>
      <c r="AA41" s="146">
        <f ca="1" xml:space="preserve"> Time!AA$40</f>
        <v>6</v>
      </c>
      <c r="AB41" s="146">
        <f ca="1" xml:space="preserve"> Time!AB$40</f>
        <v>7</v>
      </c>
      <c r="AC41" s="146">
        <f ca="1" xml:space="preserve"> Time!AC$40</f>
        <v>8</v>
      </c>
      <c r="AD41" s="146">
        <f ca="1" xml:space="preserve"> Time!AD$40</f>
        <v>9</v>
      </c>
      <c r="AE41" s="146">
        <f ca="1" xml:space="preserve"> Time!AE$40</f>
        <v>10</v>
      </c>
      <c r="AF41" s="146">
        <f ca="1" xml:space="preserve"> Time!AF$40</f>
        <v>11</v>
      </c>
      <c r="AG41" s="146">
        <f ca="1" xml:space="preserve"> Time!AG$40</f>
        <v>12</v>
      </c>
      <c r="AH41" s="146">
        <f ca="1" xml:space="preserve"> Time!AH$40</f>
        <v>1</v>
      </c>
      <c r="AI41" s="146">
        <f ca="1" xml:space="preserve"> Time!AI$40</f>
        <v>2</v>
      </c>
      <c r="AJ41" s="146">
        <f ca="1" xml:space="preserve"> Time!AJ$40</f>
        <v>3</v>
      </c>
      <c r="AK41" s="146">
        <f ca="1" xml:space="preserve"> Time!AK$40</f>
        <v>4</v>
      </c>
      <c r="AL41" s="146">
        <f ca="1" xml:space="preserve"> Time!AL$40</f>
        <v>5</v>
      </c>
      <c r="AM41" s="146">
        <f ca="1" xml:space="preserve"> Time!AM$40</f>
        <v>6</v>
      </c>
      <c r="AN41" s="146">
        <f ca="1" xml:space="preserve"> Time!AN$40</f>
        <v>7</v>
      </c>
      <c r="AO41" s="146">
        <f ca="1" xml:space="preserve"> Time!AO$40</f>
        <v>8</v>
      </c>
      <c r="AP41" s="146">
        <f ca="1" xml:space="preserve"> Time!AP$40</f>
        <v>9</v>
      </c>
      <c r="AQ41" s="146">
        <f ca="1" xml:space="preserve"> Time!AQ$40</f>
        <v>10</v>
      </c>
      <c r="AR41" s="146">
        <f ca="1" xml:space="preserve"> Time!AR$40</f>
        <v>11</v>
      </c>
      <c r="AS41" s="146">
        <f ca="1" xml:space="preserve"> Time!AS$40</f>
        <v>12</v>
      </c>
      <c r="AT41" s="146">
        <f ca="1" xml:space="preserve"> Time!AT$40</f>
        <v>1</v>
      </c>
      <c r="AU41" s="146">
        <f ca="1" xml:space="preserve"> Time!AU$40</f>
        <v>2</v>
      </c>
      <c r="AV41" s="146">
        <f ca="1" xml:space="preserve"> Time!AV$40</f>
        <v>3</v>
      </c>
      <c r="AW41" s="146">
        <f ca="1" xml:space="preserve"> Time!AW$40</f>
        <v>4</v>
      </c>
      <c r="AX41" s="146">
        <f ca="1" xml:space="preserve"> Time!AX$40</f>
        <v>5</v>
      </c>
      <c r="AY41" s="146">
        <f ca="1" xml:space="preserve"> Time!AY$40</f>
        <v>6</v>
      </c>
      <c r="AZ41" s="146">
        <f ca="1" xml:space="preserve"> Time!AZ$40</f>
        <v>7</v>
      </c>
      <c r="BA41" s="146">
        <f ca="1" xml:space="preserve"> Time!BA$40</f>
        <v>8</v>
      </c>
      <c r="BB41" s="146">
        <f ca="1" xml:space="preserve"> Time!BB$40</f>
        <v>9</v>
      </c>
      <c r="BC41" s="146">
        <f ca="1" xml:space="preserve"> Time!BC$40</f>
        <v>10</v>
      </c>
      <c r="BD41" s="146">
        <f ca="1" xml:space="preserve"> Time!BD$40</f>
        <v>11</v>
      </c>
      <c r="BE41" s="146">
        <f ca="1" xml:space="preserve"> Time!BE$40</f>
        <v>12</v>
      </c>
    </row>
    <row r="42" spans="1:57" outlineLevel="2" x14ac:dyDescent="0.35">
      <c r="E42" s="10" t="s">
        <v>47</v>
      </c>
      <c r="H42" s="10">
        <f ca="1" xml:space="preserve"> SUM(J42:BE42)</f>
        <v>4</v>
      </c>
      <c r="J42" s="10">
        <f t="shared" ref="J42:BE42" ca="1" si="4" xml:space="preserve"> 1* (J41 = $F40)</f>
        <v>0</v>
      </c>
      <c r="K42" s="10">
        <f t="shared" ca="1" si="4"/>
        <v>0</v>
      </c>
      <c r="L42" s="10">
        <f t="shared" ca="1" si="4"/>
        <v>0</v>
      </c>
      <c r="M42" s="10">
        <f t="shared" ca="1" si="4"/>
        <v>0</v>
      </c>
      <c r="N42" s="10">
        <f t="shared" ca="1" si="4"/>
        <v>0</v>
      </c>
      <c r="O42" s="10">
        <f t="shared" ca="1" si="4"/>
        <v>0</v>
      </c>
      <c r="P42" s="10">
        <f t="shared" ca="1" si="4"/>
        <v>0</v>
      </c>
      <c r="Q42" s="10">
        <f t="shared" ca="1" si="4"/>
        <v>0</v>
      </c>
      <c r="R42" s="10">
        <f t="shared" ca="1" si="4"/>
        <v>0</v>
      </c>
      <c r="S42" s="10">
        <f t="shared" ca="1" si="4"/>
        <v>0</v>
      </c>
      <c r="T42" s="10">
        <f t="shared" ca="1" si="4"/>
        <v>0</v>
      </c>
      <c r="U42" s="10">
        <f t="shared" ca="1" si="4"/>
        <v>1</v>
      </c>
      <c r="V42" s="10">
        <f t="shared" ca="1" si="4"/>
        <v>0</v>
      </c>
      <c r="W42" s="10">
        <f t="shared" ca="1" si="4"/>
        <v>0</v>
      </c>
      <c r="X42" s="10">
        <f t="shared" ca="1" si="4"/>
        <v>0</v>
      </c>
      <c r="Y42" s="10">
        <f t="shared" ca="1" si="4"/>
        <v>0</v>
      </c>
      <c r="Z42" s="10">
        <f t="shared" ca="1" si="4"/>
        <v>0</v>
      </c>
      <c r="AA42" s="10">
        <f t="shared" ca="1" si="4"/>
        <v>0</v>
      </c>
      <c r="AB42" s="10">
        <f t="shared" ca="1" si="4"/>
        <v>0</v>
      </c>
      <c r="AC42" s="10">
        <f t="shared" ca="1" si="4"/>
        <v>0</v>
      </c>
      <c r="AD42" s="10">
        <f t="shared" ca="1" si="4"/>
        <v>0</v>
      </c>
      <c r="AE42" s="10">
        <f t="shared" ca="1" si="4"/>
        <v>0</v>
      </c>
      <c r="AF42" s="10">
        <f t="shared" ca="1" si="4"/>
        <v>0</v>
      </c>
      <c r="AG42" s="10">
        <f t="shared" ca="1" si="4"/>
        <v>1</v>
      </c>
      <c r="AH42" s="10">
        <f t="shared" ca="1" si="4"/>
        <v>0</v>
      </c>
      <c r="AI42" s="10">
        <f t="shared" ca="1" si="4"/>
        <v>0</v>
      </c>
      <c r="AJ42" s="10">
        <f t="shared" ca="1" si="4"/>
        <v>0</v>
      </c>
      <c r="AK42" s="10">
        <f t="shared" ca="1" si="4"/>
        <v>0</v>
      </c>
      <c r="AL42" s="10">
        <f t="shared" ca="1" si="4"/>
        <v>0</v>
      </c>
      <c r="AM42" s="10">
        <f t="shared" ca="1" si="4"/>
        <v>0</v>
      </c>
      <c r="AN42" s="10">
        <f t="shared" ca="1" si="4"/>
        <v>0</v>
      </c>
      <c r="AO42" s="10">
        <f t="shared" ca="1" si="4"/>
        <v>0</v>
      </c>
      <c r="AP42" s="10">
        <f t="shared" ca="1" si="4"/>
        <v>0</v>
      </c>
      <c r="AQ42" s="10">
        <f t="shared" ca="1" si="4"/>
        <v>0</v>
      </c>
      <c r="AR42" s="10">
        <f t="shared" ca="1" si="4"/>
        <v>0</v>
      </c>
      <c r="AS42" s="10">
        <f t="shared" ca="1" si="4"/>
        <v>1</v>
      </c>
      <c r="AT42" s="10">
        <f t="shared" ca="1" si="4"/>
        <v>0</v>
      </c>
      <c r="AU42" s="10">
        <f t="shared" ca="1" si="4"/>
        <v>0</v>
      </c>
      <c r="AV42" s="10">
        <f t="shared" ca="1" si="4"/>
        <v>0</v>
      </c>
      <c r="AW42" s="10">
        <f t="shared" ca="1" si="4"/>
        <v>0</v>
      </c>
      <c r="AX42" s="10">
        <f t="shared" ca="1" si="4"/>
        <v>0</v>
      </c>
      <c r="AY42" s="10">
        <f t="shared" ca="1" si="4"/>
        <v>0</v>
      </c>
      <c r="AZ42" s="10">
        <f t="shared" ca="1" si="4"/>
        <v>0</v>
      </c>
      <c r="BA42" s="10">
        <f t="shared" ca="1" si="4"/>
        <v>0</v>
      </c>
      <c r="BB42" s="10">
        <f t="shared" ca="1" si="4"/>
        <v>0</v>
      </c>
      <c r="BC42" s="10">
        <f t="shared" ca="1" si="4"/>
        <v>0</v>
      </c>
      <c r="BD42" s="10">
        <f t="shared" ca="1" si="4"/>
        <v>0</v>
      </c>
      <c r="BE42" s="10">
        <f t="shared" ca="1" si="4"/>
        <v>1</v>
      </c>
    </row>
    <row r="43" spans="1:57" outlineLevel="2" x14ac:dyDescent="0.35"/>
    <row r="44" spans="1:57" outlineLevel="2" x14ac:dyDescent="0.35">
      <c r="E44" s="105" t="str">
        <f xml:space="preserve"> InpC!E$16</f>
        <v>Semi-annual payment event month 1</v>
      </c>
      <c r="F44" s="105">
        <f xml:space="preserve"> InpC!F$16</f>
        <v>3</v>
      </c>
      <c r="G44" s="105" t="str">
        <f xml:space="preserve"> InpC!G$16</f>
        <v>month #</v>
      </c>
    </row>
    <row r="45" spans="1:57" outlineLevel="2" x14ac:dyDescent="0.35">
      <c r="E45" s="105" t="str">
        <f xml:space="preserve"> InpC!E$17</f>
        <v>Semi-annual payment event month 2</v>
      </c>
      <c r="F45" s="105">
        <f xml:space="preserve"> InpC!F$17</f>
        <v>9</v>
      </c>
      <c r="G45" s="105" t="str">
        <f xml:space="preserve"> InpC!G$17</f>
        <v>month #</v>
      </c>
    </row>
    <row r="46" spans="1:57" s="147" customFormat="1" outlineLevel="2" x14ac:dyDescent="0.35">
      <c r="A46" s="143"/>
      <c r="B46" s="143"/>
      <c r="C46" s="144"/>
      <c r="D46" s="145"/>
      <c r="E46" s="146" t="str">
        <f ca="1" xml:space="preserve"> Time!E$40</f>
        <v>Month number</v>
      </c>
      <c r="F46" s="146">
        <f ca="1" xml:space="preserve"> Time!F$40</f>
        <v>0</v>
      </c>
      <c r="G46" s="146" t="str">
        <f ca="1" xml:space="preserve"> Time!G$40</f>
        <v>month #</v>
      </c>
      <c r="H46" s="146">
        <f ca="1" xml:space="preserve"> Time!H$40</f>
        <v>0</v>
      </c>
      <c r="I46" s="146">
        <f ca="1" xml:space="preserve"> Time!I$40</f>
        <v>0</v>
      </c>
      <c r="J46" s="146">
        <f ca="1" xml:space="preserve"> Time!J$40</f>
        <v>1</v>
      </c>
      <c r="K46" s="146">
        <f ca="1" xml:space="preserve"> Time!K$40</f>
        <v>2</v>
      </c>
      <c r="L46" s="146">
        <f ca="1" xml:space="preserve"> Time!L$40</f>
        <v>3</v>
      </c>
      <c r="M46" s="146">
        <f ca="1" xml:space="preserve"> Time!M$40</f>
        <v>4</v>
      </c>
      <c r="N46" s="146">
        <f ca="1" xml:space="preserve"> Time!N$40</f>
        <v>5</v>
      </c>
      <c r="O46" s="146">
        <f ca="1" xml:space="preserve"> Time!O$40</f>
        <v>6</v>
      </c>
      <c r="P46" s="146">
        <f ca="1" xml:space="preserve"> Time!P$40</f>
        <v>7</v>
      </c>
      <c r="Q46" s="146">
        <f ca="1" xml:space="preserve"> Time!Q$40</f>
        <v>8</v>
      </c>
      <c r="R46" s="146">
        <f ca="1" xml:space="preserve"> Time!R$40</f>
        <v>9</v>
      </c>
      <c r="S46" s="146">
        <f ca="1" xml:space="preserve"> Time!S$40</f>
        <v>10</v>
      </c>
      <c r="T46" s="146">
        <f ca="1" xml:space="preserve"> Time!T$40</f>
        <v>11</v>
      </c>
      <c r="U46" s="146">
        <f ca="1" xml:space="preserve"> Time!U$40</f>
        <v>12</v>
      </c>
      <c r="V46" s="146">
        <f ca="1" xml:space="preserve"> Time!V$40</f>
        <v>1</v>
      </c>
      <c r="W46" s="146">
        <f ca="1" xml:space="preserve"> Time!W$40</f>
        <v>2</v>
      </c>
      <c r="X46" s="146">
        <f ca="1" xml:space="preserve"> Time!X$40</f>
        <v>3</v>
      </c>
      <c r="Y46" s="146">
        <f ca="1" xml:space="preserve"> Time!Y$40</f>
        <v>4</v>
      </c>
      <c r="Z46" s="146">
        <f ca="1" xml:space="preserve"> Time!Z$40</f>
        <v>5</v>
      </c>
      <c r="AA46" s="146">
        <f ca="1" xml:space="preserve"> Time!AA$40</f>
        <v>6</v>
      </c>
      <c r="AB46" s="146">
        <f ca="1" xml:space="preserve"> Time!AB$40</f>
        <v>7</v>
      </c>
      <c r="AC46" s="146">
        <f ca="1" xml:space="preserve"> Time!AC$40</f>
        <v>8</v>
      </c>
      <c r="AD46" s="146">
        <f ca="1" xml:space="preserve"> Time!AD$40</f>
        <v>9</v>
      </c>
      <c r="AE46" s="146">
        <f ca="1" xml:space="preserve"> Time!AE$40</f>
        <v>10</v>
      </c>
      <c r="AF46" s="146">
        <f ca="1" xml:space="preserve"> Time!AF$40</f>
        <v>11</v>
      </c>
      <c r="AG46" s="146">
        <f ca="1" xml:space="preserve"> Time!AG$40</f>
        <v>12</v>
      </c>
      <c r="AH46" s="146">
        <f ca="1" xml:space="preserve"> Time!AH$40</f>
        <v>1</v>
      </c>
      <c r="AI46" s="146">
        <f ca="1" xml:space="preserve"> Time!AI$40</f>
        <v>2</v>
      </c>
      <c r="AJ46" s="146">
        <f ca="1" xml:space="preserve"> Time!AJ$40</f>
        <v>3</v>
      </c>
      <c r="AK46" s="146">
        <f ca="1" xml:space="preserve"> Time!AK$40</f>
        <v>4</v>
      </c>
      <c r="AL46" s="146">
        <f ca="1" xml:space="preserve"> Time!AL$40</f>
        <v>5</v>
      </c>
      <c r="AM46" s="146">
        <f ca="1" xml:space="preserve"> Time!AM$40</f>
        <v>6</v>
      </c>
      <c r="AN46" s="146">
        <f ca="1" xml:space="preserve"> Time!AN$40</f>
        <v>7</v>
      </c>
      <c r="AO46" s="146">
        <f ca="1" xml:space="preserve"> Time!AO$40</f>
        <v>8</v>
      </c>
      <c r="AP46" s="146">
        <f ca="1" xml:space="preserve"> Time!AP$40</f>
        <v>9</v>
      </c>
      <c r="AQ46" s="146">
        <f ca="1" xml:space="preserve"> Time!AQ$40</f>
        <v>10</v>
      </c>
      <c r="AR46" s="146">
        <f ca="1" xml:space="preserve"> Time!AR$40</f>
        <v>11</v>
      </c>
      <c r="AS46" s="146">
        <f ca="1" xml:space="preserve"> Time!AS$40</f>
        <v>12</v>
      </c>
      <c r="AT46" s="146">
        <f ca="1" xml:space="preserve"> Time!AT$40</f>
        <v>1</v>
      </c>
      <c r="AU46" s="146">
        <f ca="1" xml:space="preserve"> Time!AU$40</f>
        <v>2</v>
      </c>
      <c r="AV46" s="146">
        <f ca="1" xml:space="preserve"> Time!AV$40</f>
        <v>3</v>
      </c>
      <c r="AW46" s="146">
        <f ca="1" xml:space="preserve"> Time!AW$40</f>
        <v>4</v>
      </c>
      <c r="AX46" s="146">
        <f ca="1" xml:space="preserve"> Time!AX$40</f>
        <v>5</v>
      </c>
      <c r="AY46" s="146">
        <f ca="1" xml:space="preserve"> Time!AY$40</f>
        <v>6</v>
      </c>
      <c r="AZ46" s="146">
        <f ca="1" xml:space="preserve"> Time!AZ$40</f>
        <v>7</v>
      </c>
      <c r="BA46" s="146">
        <f ca="1" xml:space="preserve"> Time!BA$40</f>
        <v>8</v>
      </c>
      <c r="BB46" s="146">
        <f ca="1" xml:space="preserve"> Time!BB$40</f>
        <v>9</v>
      </c>
      <c r="BC46" s="146">
        <f ca="1" xml:space="preserve"> Time!BC$40</f>
        <v>10</v>
      </c>
      <c r="BD46" s="146">
        <f ca="1" xml:space="preserve"> Time!BD$40</f>
        <v>11</v>
      </c>
      <c r="BE46" s="146">
        <f ca="1" xml:space="preserve"> Time!BE$40</f>
        <v>12</v>
      </c>
    </row>
    <row r="47" spans="1:57" outlineLevel="2" x14ac:dyDescent="0.35">
      <c r="E47" s="10" t="s">
        <v>50</v>
      </c>
      <c r="G47" s="10" t="s">
        <v>4</v>
      </c>
      <c r="H47" s="10">
        <f ca="1" xml:space="preserve"> SUM(J47:BE47)</f>
        <v>0</v>
      </c>
      <c r="J47" s="10">
        <f t="shared" ref="J47:BE47" ca="1" si="5" xml:space="preserve"> 1 * OR(J46 = $F44, J46 = $F45)</f>
        <v>0</v>
      </c>
      <c r="K47" s="10">
        <f t="shared" ca="1" si="5"/>
        <v>0</v>
      </c>
      <c r="L47" s="10">
        <f t="shared" ca="1" si="5"/>
        <v>1</v>
      </c>
      <c r="M47" s="10">
        <f t="shared" ca="1" si="5"/>
        <v>0</v>
      </c>
      <c r="N47" s="10">
        <f t="shared" ca="1" si="5"/>
        <v>0</v>
      </c>
      <c r="O47" s="10">
        <f t="shared" ca="1" si="5"/>
        <v>0</v>
      </c>
      <c r="P47" s="10">
        <f t="shared" ca="1" si="5"/>
        <v>0</v>
      </c>
      <c r="Q47" s="10">
        <f t="shared" ca="1" si="5"/>
        <v>0</v>
      </c>
      <c r="R47" s="10">
        <f t="shared" ca="1" si="5"/>
        <v>1</v>
      </c>
      <c r="S47" s="10">
        <f t="shared" ca="1" si="5"/>
        <v>0</v>
      </c>
      <c r="T47" s="10">
        <f t="shared" ca="1" si="5"/>
        <v>0</v>
      </c>
      <c r="U47" s="10">
        <f t="shared" ca="1" si="5"/>
        <v>0</v>
      </c>
      <c r="V47" s="10">
        <f t="shared" ca="1" si="5"/>
        <v>0</v>
      </c>
      <c r="W47" s="10">
        <f t="shared" ca="1" si="5"/>
        <v>0</v>
      </c>
      <c r="X47" s="10">
        <f t="shared" ca="1" si="5"/>
        <v>1</v>
      </c>
      <c r="Y47" s="10">
        <f t="shared" ca="1" si="5"/>
        <v>0</v>
      </c>
      <c r="Z47" s="10">
        <f t="shared" ca="1" si="5"/>
        <v>0</v>
      </c>
      <c r="AA47" s="10">
        <f t="shared" ca="1" si="5"/>
        <v>0</v>
      </c>
      <c r="AB47" s="10">
        <f t="shared" ca="1" si="5"/>
        <v>0</v>
      </c>
      <c r="AC47" s="10">
        <f t="shared" ca="1" si="5"/>
        <v>0</v>
      </c>
      <c r="AD47" s="10">
        <f t="shared" ca="1" si="5"/>
        <v>1</v>
      </c>
      <c r="AE47" s="10">
        <f t="shared" ca="1" si="5"/>
        <v>0</v>
      </c>
      <c r="AF47" s="10">
        <f t="shared" ca="1" si="5"/>
        <v>0</v>
      </c>
      <c r="AG47" s="10">
        <f t="shared" ca="1" si="5"/>
        <v>0</v>
      </c>
      <c r="AH47" s="10">
        <f t="shared" ca="1" si="5"/>
        <v>0</v>
      </c>
      <c r="AI47" s="10">
        <f t="shared" ca="1" si="5"/>
        <v>0</v>
      </c>
      <c r="AJ47" s="10">
        <f t="shared" ca="1" si="5"/>
        <v>1</v>
      </c>
      <c r="AK47" s="10">
        <f t="shared" ca="1" si="5"/>
        <v>0</v>
      </c>
      <c r="AL47" s="10">
        <f t="shared" ca="1" si="5"/>
        <v>0</v>
      </c>
      <c r="AM47" s="10">
        <f t="shared" ca="1" si="5"/>
        <v>0</v>
      </c>
      <c r="AN47" s="10">
        <f t="shared" ca="1" si="5"/>
        <v>0</v>
      </c>
      <c r="AO47" s="10">
        <f t="shared" ca="1" si="5"/>
        <v>0</v>
      </c>
      <c r="AP47" s="10">
        <f t="shared" ca="1" si="5"/>
        <v>1</v>
      </c>
      <c r="AQ47" s="10">
        <f t="shared" ca="1" si="5"/>
        <v>0</v>
      </c>
      <c r="AR47" s="10">
        <f t="shared" ca="1" si="5"/>
        <v>0</v>
      </c>
      <c r="AS47" s="10">
        <f t="shared" ca="1" si="5"/>
        <v>0</v>
      </c>
      <c r="AT47" s="10">
        <f t="shared" ca="1" si="5"/>
        <v>0</v>
      </c>
      <c r="AU47" s="10">
        <f t="shared" ca="1" si="5"/>
        <v>0</v>
      </c>
      <c r="AV47" s="10">
        <f t="shared" ca="1" si="5"/>
        <v>1</v>
      </c>
      <c r="AW47" s="10">
        <f t="shared" ca="1" si="5"/>
        <v>0</v>
      </c>
      <c r="AX47" s="10">
        <f t="shared" ca="1" si="5"/>
        <v>0</v>
      </c>
      <c r="AY47" s="10">
        <f t="shared" ca="1" si="5"/>
        <v>0</v>
      </c>
      <c r="AZ47" s="10">
        <f t="shared" ca="1" si="5"/>
        <v>0</v>
      </c>
      <c r="BA47" s="10">
        <f t="shared" ca="1" si="5"/>
        <v>0</v>
      </c>
      <c r="BB47" s="10">
        <f t="shared" ca="1" si="5"/>
        <v>1</v>
      </c>
      <c r="BC47" s="10">
        <f t="shared" ca="1" si="5"/>
        <v>0</v>
      </c>
      <c r="BD47" s="10">
        <f t="shared" ca="1" si="5"/>
        <v>0</v>
      </c>
      <c r="BE47" s="10">
        <f t="shared" ca="1" si="5"/>
        <v>0</v>
      </c>
    </row>
    <row r="48" spans="1:57" outlineLevel="2" x14ac:dyDescent="0.35"/>
    <row r="49" spans="1:57" outlineLevel="2" x14ac:dyDescent="0.35">
      <c r="E49" s="105" t="str">
        <f xml:space="preserve"> InpC!E$19</f>
        <v>Recurring event payment month 1</v>
      </c>
      <c r="F49" s="105">
        <f xml:space="preserve"> InpC!F$19</f>
        <v>2</v>
      </c>
      <c r="G49" s="105" t="str">
        <f xml:space="preserve"> InpC!G$19</f>
        <v>month #</v>
      </c>
    </row>
    <row r="50" spans="1:57" outlineLevel="2" x14ac:dyDescent="0.35">
      <c r="E50" s="105" t="str">
        <f xml:space="preserve"> InpC!E$20</f>
        <v>Recurring event payment month 2</v>
      </c>
      <c r="F50" s="105">
        <f xml:space="preserve"> InpC!F$20</f>
        <v>5</v>
      </c>
      <c r="G50" s="105" t="str">
        <f xml:space="preserve"> InpC!G$20</f>
        <v>month #</v>
      </c>
    </row>
    <row r="51" spans="1:57" outlineLevel="2" x14ac:dyDescent="0.35">
      <c r="E51" s="105" t="str">
        <f xml:space="preserve"> InpC!E$21</f>
        <v>Recurring event payment month 3</v>
      </c>
      <c r="F51" s="105">
        <f xml:space="preserve"> InpC!F$21</f>
        <v>8</v>
      </c>
      <c r="G51" s="105" t="str">
        <f xml:space="preserve"> InpC!G$21</f>
        <v>month #</v>
      </c>
    </row>
    <row r="52" spans="1:57" outlineLevel="2" x14ac:dyDescent="0.35">
      <c r="E52" s="105" t="str">
        <f xml:space="preserve"> InpC!E$22</f>
        <v>Recurring event payment month 4</v>
      </c>
      <c r="F52" s="105">
        <f xml:space="preserve"> InpC!F$22</f>
        <v>11</v>
      </c>
      <c r="G52" s="105" t="str">
        <f xml:space="preserve"> InpC!G$22</f>
        <v>month #</v>
      </c>
    </row>
    <row r="53" spans="1:57" s="147" customFormat="1" outlineLevel="2" x14ac:dyDescent="0.35">
      <c r="A53" s="143"/>
      <c r="B53" s="143"/>
      <c r="C53" s="144"/>
      <c r="D53" s="145"/>
      <c r="E53" s="146" t="str">
        <f ca="1" xml:space="preserve"> Time!E$40</f>
        <v>Month number</v>
      </c>
      <c r="F53" s="146">
        <f ca="1" xml:space="preserve"> Time!F$40</f>
        <v>0</v>
      </c>
      <c r="G53" s="146" t="str">
        <f ca="1" xml:space="preserve"> Time!G$40</f>
        <v>month #</v>
      </c>
      <c r="H53" s="146">
        <f ca="1" xml:space="preserve"> Time!H$40</f>
        <v>0</v>
      </c>
      <c r="I53" s="146">
        <f ca="1" xml:space="preserve"> Time!I$40</f>
        <v>0</v>
      </c>
      <c r="J53" s="146">
        <f ca="1" xml:space="preserve"> Time!J$40</f>
        <v>1</v>
      </c>
      <c r="K53" s="146">
        <f ca="1" xml:space="preserve"> Time!K$40</f>
        <v>2</v>
      </c>
      <c r="L53" s="146">
        <f ca="1" xml:space="preserve"> Time!L$40</f>
        <v>3</v>
      </c>
      <c r="M53" s="146">
        <f ca="1" xml:space="preserve"> Time!M$40</f>
        <v>4</v>
      </c>
      <c r="N53" s="146">
        <f ca="1" xml:space="preserve"> Time!N$40</f>
        <v>5</v>
      </c>
      <c r="O53" s="146">
        <f ca="1" xml:space="preserve"> Time!O$40</f>
        <v>6</v>
      </c>
      <c r="P53" s="146">
        <f ca="1" xml:space="preserve"> Time!P$40</f>
        <v>7</v>
      </c>
      <c r="Q53" s="146">
        <f ca="1" xml:space="preserve"> Time!Q$40</f>
        <v>8</v>
      </c>
      <c r="R53" s="146">
        <f ca="1" xml:space="preserve"> Time!R$40</f>
        <v>9</v>
      </c>
      <c r="S53" s="146">
        <f ca="1" xml:space="preserve"> Time!S$40</f>
        <v>10</v>
      </c>
      <c r="T53" s="146">
        <f ca="1" xml:space="preserve"> Time!T$40</f>
        <v>11</v>
      </c>
      <c r="U53" s="146">
        <f ca="1" xml:space="preserve"> Time!U$40</f>
        <v>12</v>
      </c>
      <c r="V53" s="146">
        <f ca="1" xml:space="preserve"> Time!V$40</f>
        <v>1</v>
      </c>
      <c r="W53" s="146">
        <f ca="1" xml:space="preserve"> Time!W$40</f>
        <v>2</v>
      </c>
      <c r="X53" s="146">
        <f ca="1" xml:space="preserve"> Time!X$40</f>
        <v>3</v>
      </c>
      <c r="Y53" s="146">
        <f ca="1" xml:space="preserve"> Time!Y$40</f>
        <v>4</v>
      </c>
      <c r="Z53" s="146">
        <f ca="1" xml:space="preserve"> Time!Z$40</f>
        <v>5</v>
      </c>
      <c r="AA53" s="146">
        <f ca="1" xml:space="preserve"> Time!AA$40</f>
        <v>6</v>
      </c>
      <c r="AB53" s="146">
        <f ca="1" xml:space="preserve"> Time!AB$40</f>
        <v>7</v>
      </c>
      <c r="AC53" s="146">
        <f ca="1" xml:space="preserve"> Time!AC$40</f>
        <v>8</v>
      </c>
      <c r="AD53" s="146">
        <f ca="1" xml:space="preserve"> Time!AD$40</f>
        <v>9</v>
      </c>
      <c r="AE53" s="146">
        <f ca="1" xml:space="preserve"> Time!AE$40</f>
        <v>10</v>
      </c>
      <c r="AF53" s="146">
        <f ca="1" xml:space="preserve"> Time!AF$40</f>
        <v>11</v>
      </c>
      <c r="AG53" s="146">
        <f ca="1" xml:space="preserve"> Time!AG$40</f>
        <v>12</v>
      </c>
      <c r="AH53" s="146">
        <f ca="1" xml:space="preserve"> Time!AH$40</f>
        <v>1</v>
      </c>
      <c r="AI53" s="146">
        <f ca="1" xml:space="preserve"> Time!AI$40</f>
        <v>2</v>
      </c>
      <c r="AJ53" s="146">
        <f ca="1" xml:space="preserve"> Time!AJ$40</f>
        <v>3</v>
      </c>
      <c r="AK53" s="146">
        <f ca="1" xml:space="preserve"> Time!AK$40</f>
        <v>4</v>
      </c>
      <c r="AL53" s="146">
        <f ca="1" xml:space="preserve"> Time!AL$40</f>
        <v>5</v>
      </c>
      <c r="AM53" s="146">
        <f ca="1" xml:space="preserve"> Time!AM$40</f>
        <v>6</v>
      </c>
      <c r="AN53" s="146">
        <f ca="1" xml:space="preserve"> Time!AN$40</f>
        <v>7</v>
      </c>
      <c r="AO53" s="146">
        <f ca="1" xml:space="preserve"> Time!AO$40</f>
        <v>8</v>
      </c>
      <c r="AP53" s="146">
        <f ca="1" xml:space="preserve"> Time!AP$40</f>
        <v>9</v>
      </c>
      <c r="AQ53" s="146">
        <f ca="1" xml:space="preserve"> Time!AQ$40</f>
        <v>10</v>
      </c>
      <c r="AR53" s="146">
        <f ca="1" xml:space="preserve"> Time!AR$40</f>
        <v>11</v>
      </c>
      <c r="AS53" s="146">
        <f ca="1" xml:space="preserve"> Time!AS$40</f>
        <v>12</v>
      </c>
      <c r="AT53" s="146">
        <f ca="1" xml:space="preserve"> Time!AT$40</f>
        <v>1</v>
      </c>
      <c r="AU53" s="146">
        <f ca="1" xml:space="preserve"> Time!AU$40</f>
        <v>2</v>
      </c>
      <c r="AV53" s="146">
        <f ca="1" xml:space="preserve"> Time!AV$40</f>
        <v>3</v>
      </c>
      <c r="AW53" s="146">
        <f ca="1" xml:space="preserve"> Time!AW$40</f>
        <v>4</v>
      </c>
      <c r="AX53" s="146">
        <f ca="1" xml:space="preserve"> Time!AX$40</f>
        <v>5</v>
      </c>
      <c r="AY53" s="146">
        <f ca="1" xml:space="preserve"> Time!AY$40</f>
        <v>6</v>
      </c>
      <c r="AZ53" s="146">
        <f ca="1" xml:space="preserve"> Time!AZ$40</f>
        <v>7</v>
      </c>
      <c r="BA53" s="146">
        <f ca="1" xml:space="preserve"> Time!BA$40</f>
        <v>8</v>
      </c>
      <c r="BB53" s="146">
        <f ca="1" xml:space="preserve"> Time!BB$40</f>
        <v>9</v>
      </c>
      <c r="BC53" s="146">
        <f ca="1" xml:space="preserve"> Time!BC$40</f>
        <v>10</v>
      </c>
      <c r="BD53" s="146">
        <f ca="1" xml:space="preserve"> Time!BD$40</f>
        <v>11</v>
      </c>
      <c r="BE53" s="146">
        <f ca="1" xml:space="preserve"> Time!BE$40</f>
        <v>12</v>
      </c>
    </row>
    <row r="54" spans="1:57" outlineLevel="2" x14ac:dyDescent="0.35">
      <c r="E54" s="10" t="s">
        <v>46</v>
      </c>
      <c r="G54" s="10" t="s">
        <v>4</v>
      </c>
      <c r="H54" s="10">
        <f ca="1" xml:space="preserve"> SUM(J54:BE54)</f>
        <v>16</v>
      </c>
      <c r="J54" s="10">
        <f t="shared" ref="J54:BE54" ca="1" si="6" xml:space="preserve"> 1 * OR(J53 = $F49, J53 = $F50, J53 = $F51, J53 = $F52)</f>
        <v>0</v>
      </c>
      <c r="K54" s="10">
        <f t="shared" ca="1" si="6"/>
        <v>1</v>
      </c>
      <c r="L54" s="10">
        <f t="shared" ca="1" si="6"/>
        <v>0</v>
      </c>
      <c r="M54" s="10">
        <f t="shared" ca="1" si="6"/>
        <v>0</v>
      </c>
      <c r="N54" s="10">
        <f t="shared" ca="1" si="6"/>
        <v>1</v>
      </c>
      <c r="O54" s="10">
        <f t="shared" ca="1" si="6"/>
        <v>0</v>
      </c>
      <c r="P54" s="10">
        <f t="shared" ca="1" si="6"/>
        <v>0</v>
      </c>
      <c r="Q54" s="10">
        <f t="shared" ca="1" si="6"/>
        <v>1</v>
      </c>
      <c r="R54" s="10">
        <f t="shared" ca="1" si="6"/>
        <v>0</v>
      </c>
      <c r="S54" s="10">
        <f t="shared" ca="1" si="6"/>
        <v>0</v>
      </c>
      <c r="T54" s="10">
        <f t="shared" ca="1" si="6"/>
        <v>1</v>
      </c>
      <c r="U54" s="10">
        <f t="shared" ca="1" si="6"/>
        <v>0</v>
      </c>
      <c r="V54" s="10">
        <f t="shared" ca="1" si="6"/>
        <v>0</v>
      </c>
      <c r="W54" s="10">
        <f t="shared" ca="1" si="6"/>
        <v>1</v>
      </c>
      <c r="X54" s="10">
        <f t="shared" ca="1" si="6"/>
        <v>0</v>
      </c>
      <c r="Y54" s="10">
        <f t="shared" ca="1" si="6"/>
        <v>0</v>
      </c>
      <c r="Z54" s="10">
        <f t="shared" ca="1" si="6"/>
        <v>1</v>
      </c>
      <c r="AA54" s="10">
        <f t="shared" ca="1" si="6"/>
        <v>0</v>
      </c>
      <c r="AB54" s="10">
        <f t="shared" ca="1" si="6"/>
        <v>0</v>
      </c>
      <c r="AC54" s="10">
        <f t="shared" ca="1" si="6"/>
        <v>1</v>
      </c>
      <c r="AD54" s="10">
        <f t="shared" ca="1" si="6"/>
        <v>0</v>
      </c>
      <c r="AE54" s="10">
        <f t="shared" ca="1" si="6"/>
        <v>0</v>
      </c>
      <c r="AF54" s="10">
        <f t="shared" ca="1" si="6"/>
        <v>1</v>
      </c>
      <c r="AG54" s="10">
        <f t="shared" ca="1" si="6"/>
        <v>0</v>
      </c>
      <c r="AH54" s="10">
        <f t="shared" ca="1" si="6"/>
        <v>0</v>
      </c>
      <c r="AI54" s="10">
        <f t="shared" ca="1" si="6"/>
        <v>1</v>
      </c>
      <c r="AJ54" s="10">
        <f t="shared" ca="1" si="6"/>
        <v>0</v>
      </c>
      <c r="AK54" s="10">
        <f t="shared" ca="1" si="6"/>
        <v>0</v>
      </c>
      <c r="AL54" s="10">
        <f t="shared" ca="1" si="6"/>
        <v>1</v>
      </c>
      <c r="AM54" s="10">
        <f t="shared" ca="1" si="6"/>
        <v>0</v>
      </c>
      <c r="AN54" s="10">
        <f t="shared" ca="1" si="6"/>
        <v>0</v>
      </c>
      <c r="AO54" s="10">
        <f t="shared" ca="1" si="6"/>
        <v>1</v>
      </c>
      <c r="AP54" s="10">
        <f t="shared" ca="1" si="6"/>
        <v>0</v>
      </c>
      <c r="AQ54" s="10">
        <f t="shared" ca="1" si="6"/>
        <v>0</v>
      </c>
      <c r="AR54" s="10">
        <f t="shared" ca="1" si="6"/>
        <v>1</v>
      </c>
      <c r="AS54" s="10">
        <f t="shared" ca="1" si="6"/>
        <v>0</v>
      </c>
      <c r="AT54" s="10">
        <f t="shared" ca="1" si="6"/>
        <v>0</v>
      </c>
      <c r="AU54" s="10">
        <f t="shared" ca="1" si="6"/>
        <v>1</v>
      </c>
      <c r="AV54" s="10">
        <f t="shared" ca="1" si="6"/>
        <v>0</v>
      </c>
      <c r="AW54" s="10">
        <f t="shared" ca="1" si="6"/>
        <v>0</v>
      </c>
      <c r="AX54" s="10">
        <f t="shared" ca="1" si="6"/>
        <v>1</v>
      </c>
      <c r="AY54" s="10">
        <f t="shared" ca="1" si="6"/>
        <v>0</v>
      </c>
      <c r="AZ54" s="10">
        <f t="shared" ca="1" si="6"/>
        <v>0</v>
      </c>
      <c r="BA54" s="10">
        <f t="shared" ca="1" si="6"/>
        <v>1</v>
      </c>
      <c r="BB54" s="10">
        <f t="shared" ca="1" si="6"/>
        <v>0</v>
      </c>
      <c r="BC54" s="10">
        <f t="shared" ca="1" si="6"/>
        <v>0</v>
      </c>
      <c r="BD54" s="10">
        <f t="shared" ca="1" si="6"/>
        <v>1</v>
      </c>
      <c r="BE54" s="10">
        <f t="shared" ca="1" si="6"/>
        <v>0</v>
      </c>
    </row>
    <row r="55" spans="1:57" outlineLevel="2" x14ac:dyDescent="0.35"/>
    <row r="56" spans="1:57" outlineLevel="2" x14ac:dyDescent="0.35"/>
    <row r="57" spans="1:57" x14ac:dyDescent="0.35"/>
    <row r="58" spans="1:57" x14ac:dyDescent="0.35">
      <c r="A58" s="14" t="s">
        <v>26</v>
      </c>
    </row>
  </sheetData>
  <dataValidations count="1">
    <dataValidation allowBlank="1" showInputMessage="1" showErrorMessage="1" sqref="E10:H10 E17:H17 E23:H23 E29:H30 E40:H40 E33:H33" xr:uid="{0C9F9983-9FED-4D7B-8469-1A7AAC131E52}"/>
  </dataValidations>
  <printOptions verticalCentered="1" gridLines="1"/>
  <pageMargins left="0.74803149606299213" right="0.74803149606299213" top="0.98425196850393704" bottom="0.98425196850393704" header="0.51181102362204722" footer="0.51181102362204722"/>
  <pageSetup paperSize="9" scale="55" orientation="landscape" blackAndWhite="1" horizontalDpi="300" verticalDpi="300" r:id="rId1"/>
  <headerFooter alignWithMargins="0">
    <oddHeader>&amp;L&amp;"Arial,Bold"&amp;14PROJECT AIRCO&amp;C&amp;"Arial,Bold"&amp;14Sheet: &amp;A&amp;R&amp;"Arial,Bold"&amp;14STRICTLY CONFIDENTIAL</oddHeader>
    <oddFooter>&amp;L&amp;12&amp;F (Printed on &amp;D at &amp;T) &amp;R&amp;12Page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InpC</vt:lpstr>
      <vt:lpstr>Time</vt:lpstr>
      <vt:lpstr>No 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F1F9</dc:creator>
  <cp:lastModifiedBy>kennywhitelaw-jones</cp:lastModifiedBy>
  <cp:lastPrinted>2014-08-14T12:11:47Z</cp:lastPrinted>
  <dcterms:created xsi:type="dcterms:W3CDTF">2004-05-12T17:06:52Z</dcterms:created>
  <dcterms:modified xsi:type="dcterms:W3CDTF">2022-06-28T07:18:17Z</dcterms:modified>
</cp:coreProperties>
</file>