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8_{AE4F230C-1294-40BA-A5E9-C58F5570A4E3}" xr6:coauthVersionLast="47" xr6:coauthVersionMax="47" xr10:uidLastSave="{00000000-0000-0000-0000-000000000000}"/>
  <bookViews>
    <workbookView xWindow="-98" yWindow="277" windowWidth="25396" windowHeight="15570" tabRatio="810" activeTab="3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FS Qtr" sheetId="265" r:id="rId6"/>
    <sheet name="FS Ann" sheetId="277" r:id="rId7"/>
    <sheet name="Output" sheetId="269" r:id="rId8"/>
    <sheet name="Check" sheetId="264" r:id="rId9"/>
    <sheet name="Tmp" sheetId="275" r:id="rId10"/>
  </sheets>
  <externalReferences>
    <externalReference r:id="rId11"/>
  </externalReferences>
  <definedNames>
    <definedName name="__CheckBox_Ignore_23_20191012130750__" hidden="1">[1]FSAnn!#REF!</definedName>
    <definedName name="__CheckBox_Ignore_5_20191013013801__" hidden="1">[1]FS!#REF!</definedName>
    <definedName name="__CheckBox_Ignore_5_20191013013803__" hidden="1">[1]FS!#REF!</definedName>
    <definedName name="__CheckBox_Ignore_5_20191013015051__" hidden="1">[1]FSAnn!#REF!</definedName>
    <definedName name="__CheckBox_Ignore_5_20191013015103__" hidden="1">[1]FSAnn!#REF!</definedName>
    <definedName name="__CheckBox_Ignore_5_20191013021741__" hidden="1">[1]FSAnn!#REF!</definedName>
    <definedName name="BaseCaseIndicator">InpC!$J$7:$S$7</definedName>
    <definedName name="ChangeLogLatestValueColumn">#REF!</definedName>
    <definedName name="ChangeLogStartRow">#REF!</definedName>
    <definedName name="ChangeLogTimelineStart">#REF!</definedName>
    <definedName name="ChangeLogTitleRow">#REF!</definedName>
    <definedName name="CHK_TOL">InpC!$F$55</definedName>
    <definedName name="InputRowTemplate">InpC!$E$69:$S$69</definedName>
    <definedName name="InputStored">InpC!$J$3:$S$3</definedName>
    <definedName name="SMU">InpC!$F$58</definedName>
    <definedName name="TrackActive">Output!$H$5</definedName>
    <definedName name="TrackLiveResults">Output!$H$6:$H$73</definedName>
    <definedName name="TrackStoredResults">Output!$M$5:$U$5</definedName>
    <definedName name="TRK_TOL">InpC!$F$54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80" l="1"/>
  <c r="G48" i="48"/>
  <c r="G10" i="280" s="1"/>
  <c r="E12" i="282"/>
  <c r="G47" i="48"/>
  <c r="G12" i="282" s="1"/>
  <c r="E73" i="265"/>
  <c r="F73" i="265"/>
  <c r="H73" i="265"/>
  <c r="I73" i="265"/>
  <c r="E59" i="265"/>
  <c r="F59" i="265"/>
  <c r="H59" i="265"/>
  <c r="I59" i="265"/>
  <c r="I11" i="280"/>
  <c r="G11" i="280"/>
  <c r="F11" i="280"/>
  <c r="E11" i="280"/>
  <c r="G16" i="280"/>
  <c r="G73" i="265" s="1"/>
  <c r="J13" i="280"/>
  <c r="G13" i="280"/>
  <c r="G18" i="282"/>
  <c r="G59" i="265" s="1"/>
  <c r="J15" i="282"/>
  <c r="G15" i="282"/>
  <c r="I13" i="282"/>
  <c r="G13" i="282"/>
  <c r="F13" i="282"/>
  <c r="E13" i="282"/>
  <c r="EA5" i="282"/>
  <c r="DZ5" i="282"/>
  <c r="DY5" i="282"/>
  <c r="DX5" i="282"/>
  <c r="DW5" i="282"/>
  <c r="DV5" i="282"/>
  <c r="DU5" i="282"/>
  <c r="DT5" i="282"/>
  <c r="DS5" i="282"/>
  <c r="DR5" i="282"/>
  <c r="DQ5" i="282"/>
  <c r="DP5" i="282"/>
  <c r="DO5" i="282"/>
  <c r="DN5" i="282"/>
  <c r="DM5" i="282"/>
  <c r="DL5" i="282"/>
  <c r="DK5" i="282"/>
  <c r="DJ5" i="282"/>
  <c r="DI5" i="282"/>
  <c r="DH5" i="282"/>
  <c r="DG5" i="282"/>
  <c r="DF5" i="282"/>
  <c r="DE5" i="282"/>
  <c r="DD5" i="282"/>
  <c r="DC5" i="282"/>
  <c r="DB5" i="282"/>
  <c r="DA5" i="282"/>
  <c r="CZ5" i="282"/>
  <c r="CY5" i="282"/>
  <c r="CX5" i="282"/>
  <c r="CW5" i="282"/>
  <c r="CV5" i="282"/>
  <c r="CU5" i="282"/>
  <c r="CT5" i="282"/>
  <c r="CS5" i="282"/>
  <c r="CR5" i="282"/>
  <c r="CQ5" i="282"/>
  <c r="CP5" i="282"/>
  <c r="CO5" i="282"/>
  <c r="CN5" i="282"/>
  <c r="CM5" i="282"/>
  <c r="CL5" i="282"/>
  <c r="CK5" i="282"/>
  <c r="CJ5" i="282"/>
  <c r="CI5" i="282"/>
  <c r="CH5" i="282"/>
  <c r="CG5" i="282"/>
  <c r="CF5" i="282"/>
  <c r="CE5" i="282"/>
  <c r="CD5" i="282"/>
  <c r="CC5" i="282"/>
  <c r="CB5" i="282"/>
  <c r="CA5" i="282"/>
  <c r="BZ5" i="282"/>
  <c r="BY5" i="282"/>
  <c r="BX5" i="282"/>
  <c r="BW5" i="282"/>
  <c r="BV5" i="282"/>
  <c r="BU5" i="282"/>
  <c r="BT5" i="282"/>
  <c r="BS5" i="282"/>
  <c r="BR5" i="282"/>
  <c r="BQ5" i="282"/>
  <c r="BP5" i="282"/>
  <c r="BO5" i="282"/>
  <c r="BN5" i="282"/>
  <c r="BM5" i="282"/>
  <c r="BL5" i="282"/>
  <c r="BK5" i="282"/>
  <c r="BJ5" i="282"/>
  <c r="BI5" i="282"/>
  <c r="BH5" i="282"/>
  <c r="BG5" i="282"/>
  <c r="BF5" i="282"/>
  <c r="BE5" i="282"/>
  <c r="BD5" i="282"/>
  <c r="BC5" i="282"/>
  <c r="BB5" i="282"/>
  <c r="BA5" i="282"/>
  <c r="AZ5" i="282"/>
  <c r="AY5" i="282"/>
  <c r="AX5" i="282"/>
  <c r="AW5" i="282"/>
  <c r="AV5" i="282"/>
  <c r="AU5" i="282"/>
  <c r="AT5" i="282"/>
  <c r="AS5" i="282"/>
  <c r="AR5" i="282"/>
  <c r="AQ5" i="282"/>
  <c r="AP5" i="282"/>
  <c r="AO5" i="282"/>
  <c r="AN5" i="282"/>
  <c r="AM5" i="282"/>
  <c r="AL5" i="282"/>
  <c r="AK5" i="282"/>
  <c r="AJ5" i="282"/>
  <c r="AI5" i="282"/>
  <c r="AH5" i="282"/>
  <c r="AG5" i="282"/>
  <c r="AF5" i="282"/>
  <c r="AE5" i="282"/>
  <c r="AD5" i="282"/>
  <c r="AC5" i="282"/>
  <c r="AB5" i="282"/>
  <c r="AA5" i="282"/>
  <c r="Z5" i="282"/>
  <c r="Y5" i="282"/>
  <c r="X5" i="282"/>
  <c r="W5" i="282"/>
  <c r="V5" i="282"/>
  <c r="U5" i="282"/>
  <c r="T5" i="282"/>
  <c r="S5" i="282"/>
  <c r="R5" i="282"/>
  <c r="Q5" i="282"/>
  <c r="P5" i="282"/>
  <c r="O5" i="282"/>
  <c r="N5" i="282"/>
  <c r="M5" i="282"/>
  <c r="L5" i="282"/>
  <c r="K5" i="282"/>
  <c r="J5" i="282"/>
  <c r="E5" i="282"/>
  <c r="F4" i="282"/>
  <c r="E4" i="282"/>
  <c r="E3" i="282"/>
  <c r="E2" i="282"/>
  <c r="E104" i="281"/>
  <c r="G104" i="281"/>
  <c r="E69" i="265"/>
  <c r="F69" i="265"/>
  <c r="H69" i="265"/>
  <c r="I69" i="265"/>
  <c r="F31" i="265"/>
  <c r="I31" i="265"/>
  <c r="G114" i="281"/>
  <c r="G31" i="265" s="1"/>
  <c r="E114" i="281"/>
  <c r="E31" i="265" s="1"/>
  <c r="E118" i="281"/>
  <c r="G46" i="48"/>
  <c r="G118" i="281" s="1"/>
  <c r="E123" i="281"/>
  <c r="F123" i="281"/>
  <c r="I123" i="281"/>
  <c r="E112" i="281"/>
  <c r="F112" i="281"/>
  <c r="H112" i="281"/>
  <c r="I112" i="281"/>
  <c r="E111" i="281"/>
  <c r="F111" i="281"/>
  <c r="H111" i="281"/>
  <c r="I111" i="281"/>
  <c r="I122" i="281"/>
  <c r="F122" i="281"/>
  <c r="E122" i="281"/>
  <c r="I110" i="281"/>
  <c r="F110" i="281"/>
  <c r="E110" i="281"/>
  <c r="E105" i="281"/>
  <c r="F105" i="281"/>
  <c r="I105" i="281"/>
  <c r="G124" i="281"/>
  <c r="G69" i="265" s="1"/>
  <c r="J121" i="281"/>
  <c r="J112" i="281" s="1"/>
  <c r="G121" i="281"/>
  <c r="G112" i="281" s="1"/>
  <c r="I119" i="281"/>
  <c r="G119" i="281"/>
  <c r="F119" i="281"/>
  <c r="E119" i="281"/>
  <c r="G113" i="281"/>
  <c r="G123" i="281" s="1"/>
  <c r="G107" i="281"/>
  <c r="G111" i="281" s="1"/>
  <c r="I106" i="281"/>
  <c r="H106" i="281"/>
  <c r="G106" i="281"/>
  <c r="F106" i="281"/>
  <c r="E106" i="281"/>
  <c r="E93" i="281"/>
  <c r="G36" i="48"/>
  <c r="G93" i="281" s="1"/>
  <c r="F10" i="265"/>
  <c r="I10" i="265"/>
  <c r="G98" i="281"/>
  <c r="G10" i="265" s="1"/>
  <c r="E98" i="281"/>
  <c r="E10" i="265" s="1"/>
  <c r="G97" i="281"/>
  <c r="G110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E94" i="281"/>
  <c r="F94" i="281"/>
  <c r="G94" i="281"/>
  <c r="G43" i="280"/>
  <c r="I42" i="280"/>
  <c r="F42" i="280"/>
  <c r="E42" i="280"/>
  <c r="G53" i="281"/>
  <c r="E80" i="281"/>
  <c r="E57" i="281"/>
  <c r="G45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G60" i="28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E5" i="281"/>
  <c r="E4" i="281"/>
  <c r="E3" i="281"/>
  <c r="E2" i="281"/>
  <c r="G105" i="281" l="1"/>
  <c r="G122" i="281"/>
  <c r="G84" i="281"/>
  <c r="J52" i="281"/>
  <c r="G30" i="265"/>
  <c r="G52" i="281"/>
  <c r="G57" i="281"/>
  <c r="G62" i="281"/>
  <c r="G71" i="281"/>
  <c r="G9" i="265"/>
  <c r="G62" i="269" s="1"/>
  <c r="G61" i="281"/>
  <c r="G50" i="281"/>
  <c r="G45" i="281"/>
  <c r="E33" i="280"/>
  <c r="G44" i="48"/>
  <c r="G33" i="280" s="1"/>
  <c r="E22" i="280"/>
  <c r="G43" i="48"/>
  <c r="G22" i="280" s="1"/>
  <c r="E63" i="265"/>
  <c r="F63" i="265"/>
  <c r="H63" i="265"/>
  <c r="I63" i="265"/>
  <c r="E74" i="265"/>
  <c r="F74" i="265"/>
  <c r="H74" i="265"/>
  <c r="I74" i="265"/>
  <c r="E37" i="280"/>
  <c r="F37" i="280"/>
  <c r="I37" i="280"/>
  <c r="E26" i="280"/>
  <c r="F26" i="280"/>
  <c r="I26" i="280"/>
  <c r="I34" i="280"/>
  <c r="G34" i="280"/>
  <c r="F34" i="280"/>
  <c r="E34" i="280"/>
  <c r="G39" i="280"/>
  <c r="G63" i="265" s="1"/>
  <c r="G63" i="277" s="1"/>
  <c r="J36" i="280"/>
  <c r="G36" i="280"/>
  <c r="G28" i="280"/>
  <c r="G74" i="265" s="1"/>
  <c r="G74" i="277" s="1"/>
  <c r="J25" i="280"/>
  <c r="G25" i="280"/>
  <c r="I23" i="280"/>
  <c r="G23" i="280"/>
  <c r="F23" i="280"/>
  <c r="E23" i="280"/>
  <c r="E5" i="280"/>
  <c r="E4" i="280"/>
  <c r="E3" i="280"/>
  <c r="E2" i="280"/>
  <c r="I4" i="48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3" i="269"/>
  <c r="H26" i="269"/>
  <c r="H27" i="269"/>
  <c r="H28" i="269"/>
  <c r="H31" i="269"/>
  <c r="H34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26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F4" i="281" s="1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9" i="48" s="1"/>
  <c r="K7" i="48"/>
  <c r="L7" i="48"/>
  <c r="F15" i="48"/>
  <c r="I15" i="48" s="1" a="1"/>
  <c r="I15" i="48" s="1"/>
  <c r="A1" i="277"/>
  <c r="A1" i="264"/>
  <c r="M7" i="48"/>
  <c r="F4" i="277"/>
  <c r="J13" i="273"/>
  <c r="J14" i="273" s="1"/>
  <c r="J37" i="273" s="1"/>
  <c r="K10" i="273"/>
  <c r="K5" i="281" s="1"/>
  <c r="K5" i="275"/>
  <c r="A1" i="281" l="1"/>
  <c r="A1" i="282"/>
  <c r="F40" i="48"/>
  <c r="F104" i="281" s="1"/>
  <c r="F47" i="48"/>
  <c r="F48" i="48"/>
  <c r="I20" i="48" a="1"/>
  <c r="I20" i="48" s="1"/>
  <c r="A1" i="273"/>
  <c r="A1" i="275"/>
  <c r="H3" i="269"/>
  <c r="A1" i="269"/>
  <c r="A1" i="48"/>
  <c r="I40" i="48" a="1"/>
  <c r="I40" i="48" s="1"/>
  <c r="F4" i="265"/>
  <c r="F4" i="273"/>
  <c r="F36" i="48"/>
  <c r="F46" i="48"/>
  <c r="F118" i="281" s="1"/>
  <c r="F4" i="275"/>
  <c r="F4" i="264"/>
  <c r="F4" i="280"/>
  <c r="G37" i="280"/>
  <c r="G42" i="280"/>
  <c r="I36" i="48" a="1"/>
  <c r="I36" i="48" s="1"/>
  <c r="F93" i="281"/>
  <c r="F18" i="48"/>
  <c r="F94" i="273" s="1"/>
  <c r="F45" i="48"/>
  <c r="F39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9" i="48" a="1"/>
  <c r="I69" i="48" s="1"/>
  <c r="F33" i="48"/>
  <c r="F30" i="48"/>
  <c r="F26" i="48"/>
  <c r="F24" i="48"/>
  <c r="F29" i="48"/>
  <c r="F31" i="48"/>
  <c r="F25" i="48"/>
  <c r="F27" i="48"/>
  <c r="F45" i="273"/>
  <c r="I21" i="48" a="1"/>
  <c r="I21" i="48" s="1"/>
  <c r="I18" i="48" a="1"/>
  <c r="I18" i="48" s="1"/>
  <c r="F13" i="48"/>
  <c r="F43" i="48"/>
  <c r="F44" i="48"/>
  <c r="F33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34" i="269"/>
  <c r="K28" i="269"/>
  <c r="J28" i="269" s="1"/>
  <c r="K13" i="269"/>
  <c r="K11" i="269"/>
  <c r="J11" i="269" s="1"/>
  <c r="J10" i="269"/>
  <c r="L10" i="269"/>
  <c r="L54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F17" i="273"/>
  <c r="I13" i="48" a="1"/>
  <c r="I13" i="48" s="1"/>
  <c r="F83" i="273"/>
  <c r="F16" i="48"/>
  <c r="K13" i="273"/>
  <c r="K14" i="273" s="1"/>
  <c r="K5" i="277"/>
  <c r="K5" i="265"/>
  <c r="L10" i="273"/>
  <c r="K5" i="273"/>
  <c r="J56" i="273"/>
  <c r="J19" i="273"/>
  <c r="J47" i="273"/>
  <c r="F87" i="273"/>
  <c r="I47" i="48" l="1" a="1"/>
  <c r="I47" i="48" s="1"/>
  <c r="F12" i="282"/>
  <c r="I48" i="48" a="1"/>
  <c r="I48" i="48" s="1"/>
  <c r="F10" i="280"/>
  <c r="F28" i="273"/>
  <c r="F29" i="273" s="1"/>
  <c r="F31" i="273" s="1"/>
  <c r="F35" i="273"/>
  <c r="J39" i="273" s="1"/>
  <c r="J41" i="273" s="1"/>
  <c r="J52" i="273" s="1"/>
  <c r="I46" i="48" a="1"/>
  <c r="I46" i="48" s="1"/>
  <c r="J62" i="269"/>
  <c r="L51" i="269"/>
  <c r="J45" i="269"/>
  <c r="I45" i="48" a="1"/>
  <c r="I45" i="48" s="1"/>
  <c r="F57" i="281"/>
  <c r="F80" i="281"/>
  <c r="I39" i="48" a="1"/>
  <c r="I39" i="48" s="1"/>
  <c r="F70" i="281"/>
  <c r="F44" i="281"/>
  <c r="J48" i="273"/>
  <c r="J51" i="273" s="1"/>
  <c r="L5" i="281"/>
  <c r="L5" i="280"/>
  <c r="J20" i="273"/>
  <c r="J31" i="269"/>
  <c r="L28" i="269"/>
  <c r="I44" i="48" a="1"/>
  <c r="I44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I43" i="48" a="1"/>
  <c r="I43" i="48" s="1"/>
  <c r="F22" i="280"/>
  <c r="J4" i="265"/>
  <c r="J46" i="269"/>
  <c r="L49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4" i="281" l="1"/>
  <c r="J4" i="282"/>
  <c r="F7" i="48"/>
  <c r="J4" i="273"/>
  <c r="J4" i="275"/>
  <c r="J4" i="280"/>
  <c r="J2" i="277"/>
  <c r="J4" i="277" s="1"/>
  <c r="K48" i="273"/>
  <c r="K51" i="273" s="1"/>
  <c r="M5" i="281"/>
  <c r="M5" i="280"/>
  <c r="J24" i="273"/>
  <c r="J25" i="273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2" i="281" l="1"/>
  <c r="J2" i="282"/>
  <c r="J90" i="273"/>
  <c r="J91" i="273" s="1"/>
  <c r="J100" i="273" s="1"/>
  <c r="K101" i="273" s="1"/>
  <c r="K59" i="273" s="1"/>
  <c r="L20" i="273"/>
  <c r="L24" i="273" s="1"/>
  <c r="L25" i="273" s="1"/>
  <c r="L2" i="282" s="1"/>
  <c r="J75" i="273"/>
  <c r="J76" i="273" s="1"/>
  <c r="J96" i="273"/>
  <c r="J97" i="273" s="1"/>
  <c r="J22" i="281" s="1"/>
  <c r="J23" i="281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106" i="281" s="1"/>
  <c r="J2" i="273"/>
  <c r="J2" i="265"/>
  <c r="J32" i="273"/>
  <c r="J33" i="273" s="1"/>
  <c r="K2" i="280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19" i="273"/>
  <c r="M20" i="273" s="1"/>
  <c r="K90" i="273" l="1"/>
  <c r="K91" i="273" s="1"/>
  <c r="K100" i="273" s="1"/>
  <c r="L101" i="273" s="1"/>
  <c r="L59" i="273" s="1"/>
  <c r="K2" i="282"/>
  <c r="K2" i="265"/>
  <c r="J11" i="280"/>
  <c r="J16" i="280" s="1"/>
  <c r="J13" i="282"/>
  <c r="J18" i="282" s="1"/>
  <c r="J113" i="273"/>
  <c r="J114" i="273" s="1"/>
  <c r="J21" i="281" s="1"/>
  <c r="J119" i="273"/>
  <c r="J120" i="273" s="1"/>
  <c r="J12" i="281" s="1"/>
  <c r="M48" i="273"/>
  <c r="M51" i="273" s="1"/>
  <c r="K75" i="273"/>
  <c r="K76" i="273" s="1"/>
  <c r="J23" i="280"/>
  <c r="J119" i="281"/>
  <c r="J108" i="273"/>
  <c r="J109" i="273" s="1"/>
  <c r="J112" i="273" s="1"/>
  <c r="J96" i="281"/>
  <c r="J97" i="281" s="1"/>
  <c r="J57" i="273"/>
  <c r="J60" i="273" s="1"/>
  <c r="J66" i="273" s="1"/>
  <c r="J67" i="273" s="1"/>
  <c r="J34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37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2" i="282" s="1"/>
  <c r="M124" i="273"/>
  <c r="L75" i="273"/>
  <c r="L2" i="275"/>
  <c r="L2" i="273"/>
  <c r="K2" i="281"/>
  <c r="K125" i="273"/>
  <c r="K126" i="273" s="1"/>
  <c r="K106" i="281" s="1"/>
  <c r="K2" i="273"/>
  <c r="K96" i="273"/>
  <c r="K97" i="273" s="1"/>
  <c r="K96" i="281" s="1"/>
  <c r="K97" i="281" s="1"/>
  <c r="K32" i="273"/>
  <c r="K33" i="273" s="1"/>
  <c r="K2" i="275"/>
  <c r="J38" i="273"/>
  <c r="K39" i="273" s="1"/>
  <c r="K41" i="273" s="1"/>
  <c r="J118" i="273"/>
  <c r="L125" i="273"/>
  <c r="L126" i="273" s="1"/>
  <c r="L106" i="281" s="1"/>
  <c r="L2" i="265"/>
  <c r="M32" i="273"/>
  <c r="M33" i="273" s="1"/>
  <c r="M38" i="273" s="1"/>
  <c r="J29" i="281"/>
  <c r="J30" i="281" s="1"/>
  <c r="M2" i="277"/>
  <c r="M4" i="277" s="1"/>
  <c r="M75" i="273"/>
  <c r="M76" i="273" s="1"/>
  <c r="M2" i="280"/>
  <c r="K34" i="280"/>
  <c r="K23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6" i="281" s="1"/>
  <c r="M97" i="281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J3" i="273" l="1"/>
  <c r="J3" i="282"/>
  <c r="K13" i="280"/>
  <c r="J73" i="265"/>
  <c r="L119" i="281"/>
  <c r="L124" i="281" s="1"/>
  <c r="L69" i="265" s="1"/>
  <c r="L11" i="280"/>
  <c r="L16" i="280" s="1"/>
  <c r="L13" i="282"/>
  <c r="L18" i="282" s="1"/>
  <c r="M119" i="281"/>
  <c r="M11" i="280"/>
  <c r="M13" i="282"/>
  <c r="K119" i="281"/>
  <c r="K13" i="282"/>
  <c r="K11" i="280"/>
  <c r="K15" i="282"/>
  <c r="J59" i="265"/>
  <c r="J60" i="265" s="1"/>
  <c r="L13" i="281"/>
  <c r="L14" i="281" s="1"/>
  <c r="L28" i="281" s="1"/>
  <c r="M121" i="281"/>
  <c r="M112" i="281" s="1"/>
  <c r="M98" i="281"/>
  <c r="M10" i="265" s="1"/>
  <c r="M110" i="281"/>
  <c r="M122" i="281"/>
  <c r="M105" i="281"/>
  <c r="K98" i="281"/>
  <c r="K10" i="265" s="1"/>
  <c r="K110" i="281"/>
  <c r="K122" i="281"/>
  <c r="K105" i="281"/>
  <c r="J122" i="281"/>
  <c r="J105" i="281"/>
  <c r="J110" i="281"/>
  <c r="M118" i="273"/>
  <c r="J98" i="281"/>
  <c r="L22" i="281"/>
  <c r="L23" i="281" s="1"/>
  <c r="L29" i="281" s="1"/>
  <c r="L96" i="281"/>
  <c r="L97" i="281" s="1"/>
  <c r="J3" i="280"/>
  <c r="J3" i="275"/>
  <c r="K60" i="273"/>
  <c r="K66" i="273" s="1"/>
  <c r="K67" i="273" s="1"/>
  <c r="J3" i="281"/>
  <c r="J50" i="273"/>
  <c r="J53" i="273" s="1"/>
  <c r="J3" i="277" s="1"/>
  <c r="J3" i="265"/>
  <c r="L58" i="281"/>
  <c r="L63" i="281" s="1"/>
  <c r="M60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106" i="281" s="1"/>
  <c r="M2" i="265"/>
  <c r="N24" i="273"/>
  <c r="N25" i="273" s="1"/>
  <c r="N124" i="273"/>
  <c r="P5" i="281"/>
  <c r="P5" i="280"/>
  <c r="K52" i="273"/>
  <c r="K42" i="273"/>
  <c r="K4" i="282" s="1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M23" i="280"/>
  <c r="M34" i="280"/>
  <c r="L34" i="280"/>
  <c r="L39" i="280" s="1"/>
  <c r="L23" i="280"/>
  <c r="L28" i="280" s="1"/>
  <c r="L79" i="273"/>
  <c r="M80" i="273" s="1"/>
  <c r="M58" i="273" s="1"/>
  <c r="L57" i="273"/>
  <c r="L15" i="275"/>
  <c r="L20" i="275" s="1"/>
  <c r="M17" i="275" s="1"/>
  <c r="K3" i="265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M57" i="273"/>
  <c r="M79" i="273"/>
  <c r="N80" i="273" s="1"/>
  <c r="M15" i="275"/>
  <c r="K18" i="282" l="1"/>
  <c r="M18" i="282"/>
  <c r="M13" i="280"/>
  <c r="M16" i="280" s="1"/>
  <c r="L73" i="265"/>
  <c r="N2" i="280"/>
  <c r="N2" i="282"/>
  <c r="K3" i="280"/>
  <c r="K3" i="282"/>
  <c r="M20" i="275"/>
  <c r="N17" i="275" s="1"/>
  <c r="K3" i="273"/>
  <c r="L60" i="273"/>
  <c r="L66" i="273" s="1"/>
  <c r="L67" i="273" s="1"/>
  <c r="K3" i="281"/>
  <c r="M15" i="282"/>
  <c r="L59" i="265"/>
  <c r="L60" i="265" s="1"/>
  <c r="K16" i="280"/>
  <c r="N32" i="273"/>
  <c r="N33" i="273" s="1"/>
  <c r="N118" i="273" s="1"/>
  <c r="O2" i="277"/>
  <c r="N38" i="273"/>
  <c r="L98" i="281"/>
  <c r="L10" i="265" s="1"/>
  <c r="L122" i="281"/>
  <c r="L105" i="281"/>
  <c r="L107" i="281" s="1"/>
  <c r="L111" i="281" s="1"/>
  <c r="L110" i="281"/>
  <c r="J107" i="281"/>
  <c r="J111" i="281" s="1"/>
  <c r="M52" i="281"/>
  <c r="J10" i="265"/>
  <c r="N96" i="273"/>
  <c r="N97" i="273" s="1"/>
  <c r="N96" i="281" s="1"/>
  <c r="N97" i="281" s="1"/>
  <c r="L64" i="265"/>
  <c r="L3" i="265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Q5" i="281"/>
  <c r="Q5" i="280"/>
  <c r="J9" i="265"/>
  <c r="J61" i="281"/>
  <c r="J50" i="281"/>
  <c r="J45" i="281"/>
  <c r="J47" i="281" s="1"/>
  <c r="K4" i="273"/>
  <c r="K4" i="265"/>
  <c r="K4" i="275"/>
  <c r="K4" i="280"/>
  <c r="K4" i="281"/>
  <c r="N2" i="281"/>
  <c r="N125" i="273"/>
  <c r="N126" i="273" s="1"/>
  <c r="N106" i="281" s="1"/>
  <c r="N75" i="273"/>
  <c r="N76" i="273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124" i="273"/>
  <c r="L9" i="265"/>
  <c r="L61" i="281"/>
  <c r="L50" i="281"/>
  <c r="L45" i="281"/>
  <c r="L47" i="281" s="1"/>
  <c r="L41" i="273"/>
  <c r="M39" i="273"/>
  <c r="L109" i="273"/>
  <c r="K112" i="273"/>
  <c r="K9" i="265"/>
  <c r="K11" i="265" s="1"/>
  <c r="K14" i="265" s="1"/>
  <c r="K19" i="265" s="1"/>
  <c r="K22" i="265" s="1"/>
  <c r="N37" i="281"/>
  <c r="N13" i="281"/>
  <c r="L3" i="280"/>
  <c r="L3" i="281"/>
  <c r="M25" i="280"/>
  <c r="L74" i="265"/>
  <c r="L75" i="265" s="1"/>
  <c r="L81" i="265" s="1"/>
  <c r="M60" i="273"/>
  <c r="M66" i="273" s="1"/>
  <c r="M67" i="273" s="1"/>
  <c r="M3" i="282" s="1"/>
  <c r="L50" i="273"/>
  <c r="L3" i="275"/>
  <c r="N119" i="273"/>
  <c r="M36" i="280"/>
  <c r="L63" i="265"/>
  <c r="N113" i="273"/>
  <c r="Q13" i="273"/>
  <c r="Q14" i="273" s="1"/>
  <c r="R10" i="273"/>
  <c r="Q5" i="273"/>
  <c r="Q5" i="277"/>
  <c r="Q5" i="275"/>
  <c r="Q5" i="265"/>
  <c r="P37" i="273"/>
  <c r="P47" i="273"/>
  <c r="P48" i="273" s="1"/>
  <c r="P51" i="273" s="1"/>
  <c r="P56" i="273"/>
  <c r="P19" i="273"/>
  <c r="P20" i="273" s="1"/>
  <c r="N58" i="273"/>
  <c r="O4" i="277"/>
  <c r="N57" i="273"/>
  <c r="O2" i="280" l="1"/>
  <c r="O2" i="282"/>
  <c r="N11" i="280"/>
  <c r="N13" i="282"/>
  <c r="N18" i="282" s="1"/>
  <c r="N15" i="282"/>
  <c r="M59" i="265"/>
  <c r="M60" i="265" s="1"/>
  <c r="N15" i="275"/>
  <c r="N20" i="275" s="1"/>
  <c r="O17" i="275" s="1"/>
  <c r="O2" i="275"/>
  <c r="N34" i="280"/>
  <c r="N22" i="281"/>
  <c r="N108" i="273"/>
  <c r="L13" i="280"/>
  <c r="K73" i="265"/>
  <c r="L3" i="273"/>
  <c r="L3" i="282"/>
  <c r="N13" i="280"/>
  <c r="N16" i="280" s="1"/>
  <c r="M73" i="265"/>
  <c r="L15" i="282"/>
  <c r="K59" i="265"/>
  <c r="K60" i="265" s="1"/>
  <c r="L11" i="265"/>
  <c r="L14" i="265" s="1"/>
  <c r="L19" i="265" s="1"/>
  <c r="L22" i="265" s="1"/>
  <c r="L26" i="280" s="1"/>
  <c r="N23" i="280"/>
  <c r="N119" i="281"/>
  <c r="N98" i="281"/>
  <c r="N10" i="265" s="1"/>
  <c r="N122" i="281"/>
  <c r="N105" i="281"/>
  <c r="N110" i="281"/>
  <c r="J51" i="281"/>
  <c r="K50" i="281"/>
  <c r="K107" i="281"/>
  <c r="K111" i="281" s="1"/>
  <c r="J113" i="281"/>
  <c r="L51" i="281"/>
  <c r="N79" i="273"/>
  <c r="O80" i="273" s="1"/>
  <c r="O58" i="273" s="1"/>
  <c r="O32" i="273"/>
  <c r="O33" i="273" s="1"/>
  <c r="O118" i="273" s="1"/>
  <c r="O2" i="265"/>
  <c r="O96" i="273"/>
  <c r="O97" i="273" s="1"/>
  <c r="O96" i="281" s="1"/>
  <c r="O97" i="281" s="1"/>
  <c r="O75" i="273"/>
  <c r="O76" i="273" s="1"/>
  <c r="J11" i="265"/>
  <c r="J14" i="265" s="1"/>
  <c r="L65" i="265"/>
  <c r="L67" i="265" s="1"/>
  <c r="L80" i="265" s="1"/>
  <c r="L83" i="265" s="1"/>
  <c r="N60" i="273"/>
  <c r="N66" i="273" s="1"/>
  <c r="N67" i="273" s="1"/>
  <c r="N3" i="282" s="1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61" i="281"/>
  <c r="J53" i="281"/>
  <c r="L52" i="273"/>
  <c r="L42" i="273"/>
  <c r="L4" i="282" s="1"/>
  <c r="O2" i="281"/>
  <c r="O125" i="273"/>
  <c r="O126" i="273" s="1"/>
  <c r="O106" i="281" s="1"/>
  <c r="M114" i="273"/>
  <c r="M21" i="281" s="1"/>
  <c r="M23" i="281" s="1"/>
  <c r="M29" i="281" s="1"/>
  <c r="R5" i="281"/>
  <c r="R5" i="280"/>
  <c r="K26" i="280"/>
  <c r="K25" i="265"/>
  <c r="M109" i="273"/>
  <c r="L112" i="273"/>
  <c r="P24" i="273"/>
  <c r="P25" i="273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O38" i="273"/>
  <c r="O108" i="273"/>
  <c r="P2" i="277"/>
  <c r="P4" i="277" s="1"/>
  <c r="P2" i="275"/>
  <c r="P32" i="273"/>
  <c r="P33" i="273" s="1"/>
  <c r="P118" i="273" s="1"/>
  <c r="P2" i="265"/>
  <c r="P96" i="273"/>
  <c r="P97" i="273" s="1"/>
  <c r="P96" i="281" s="1"/>
  <c r="P97" i="281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M50" i="273"/>
  <c r="M3" i="273"/>
  <c r="M3" i="265"/>
  <c r="M3" i="275"/>
  <c r="P11" i="280" l="1"/>
  <c r="P13" i="282"/>
  <c r="O81" i="281"/>
  <c r="O13" i="282"/>
  <c r="O11" i="280"/>
  <c r="O13" i="280"/>
  <c r="N73" i="265"/>
  <c r="O15" i="282"/>
  <c r="O18" i="282" s="1"/>
  <c r="N59" i="265"/>
  <c r="N60" i="265" s="1"/>
  <c r="P57" i="273"/>
  <c r="O34" i="280"/>
  <c r="P2" i="280"/>
  <c r="P2" i="282"/>
  <c r="O23" i="280"/>
  <c r="L82" i="265"/>
  <c r="O15" i="275"/>
  <c r="O20" i="275" s="1"/>
  <c r="P17" i="275" s="1"/>
  <c r="P79" i="273"/>
  <c r="Q80" i="273" s="1"/>
  <c r="Q58" i="273" s="1"/>
  <c r="P119" i="281"/>
  <c r="P38" i="273"/>
  <c r="O79" i="273"/>
  <c r="P80" i="273" s="1"/>
  <c r="P58" i="273" s="1"/>
  <c r="O119" i="281"/>
  <c r="O58" i="281"/>
  <c r="P98" i="281"/>
  <c r="P10" i="265" s="1"/>
  <c r="P122" i="281"/>
  <c r="P105" i="281"/>
  <c r="P110" i="281"/>
  <c r="J114" i="281"/>
  <c r="J31" i="265" s="1"/>
  <c r="J123" i="281"/>
  <c r="J124" i="281" s="1"/>
  <c r="O110" i="281"/>
  <c r="O122" i="281"/>
  <c r="O105" i="281"/>
  <c r="K51" i="281"/>
  <c r="P15" i="275"/>
  <c r="O98" i="281"/>
  <c r="M30" i="28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2" i="282" s="1"/>
  <c r="Q124" i="273"/>
  <c r="M42" i="273"/>
  <c r="M4" i="282" s="1"/>
  <c r="M52" i="273"/>
  <c r="N41" i="273"/>
  <c r="O39" i="273"/>
  <c r="P2" i="281"/>
  <c r="P125" i="273"/>
  <c r="P126" i="273" s="1"/>
  <c r="P106" i="281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34" i="280"/>
  <c r="P23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O3" i="282" s="1"/>
  <c r="Q118" i="273"/>
  <c r="Q4" i="277"/>
  <c r="P20" i="275"/>
  <c r="Q17" i="275" s="1"/>
  <c r="N3" i="265"/>
  <c r="N3" i="273"/>
  <c r="N3" i="275"/>
  <c r="N50" i="273"/>
  <c r="P15" i="282" l="1"/>
  <c r="P18" i="282" s="1"/>
  <c r="O59" i="265"/>
  <c r="O60" i="265" s="1"/>
  <c r="O16" i="280"/>
  <c r="K121" i="281"/>
  <c r="K112" i="281" s="1"/>
  <c r="J69" i="265"/>
  <c r="N107" i="281"/>
  <c r="N111" i="281" s="1"/>
  <c r="M107" i="281"/>
  <c r="M111" i="281" s="1"/>
  <c r="O10" i="265"/>
  <c r="P46" i="281"/>
  <c r="P72" i="281"/>
  <c r="O120" i="273"/>
  <c r="O12" i="281" s="1"/>
  <c r="O14" i="281" s="1"/>
  <c r="O28" i="281" s="1"/>
  <c r="O114" i="273"/>
  <c r="O21" i="281" s="1"/>
  <c r="O23" i="281" s="1"/>
  <c r="O29" i="281" s="1"/>
  <c r="J37" i="265"/>
  <c r="K60" i="28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N112" i="273"/>
  <c r="O109" i="273"/>
  <c r="N52" i="273"/>
  <c r="N42" i="273"/>
  <c r="N4" i="282" s="1"/>
  <c r="M4" i="280"/>
  <c r="M4" i="281"/>
  <c r="M4" i="275"/>
  <c r="M4" i="265"/>
  <c r="M4" i="273"/>
  <c r="Q2" i="281"/>
  <c r="Q125" i="273"/>
  <c r="Q126" i="273" s="1"/>
  <c r="Q106" i="281" s="1"/>
  <c r="Q90" i="273"/>
  <c r="Q91" i="273" s="1"/>
  <c r="Q100" i="273" s="1"/>
  <c r="R101" i="273" s="1"/>
  <c r="R59" i="273" s="1"/>
  <c r="R24" i="273"/>
  <c r="R25" i="273" s="1"/>
  <c r="R2" i="282" s="1"/>
  <c r="R124" i="273"/>
  <c r="Q96" i="273"/>
  <c r="Q97" i="273" s="1"/>
  <c r="Q75" i="273"/>
  <c r="Q76" i="273" s="1"/>
  <c r="Q2" i="280"/>
  <c r="N9" i="265"/>
  <c r="N11" i="265" s="1"/>
  <c r="N14" i="265" s="1"/>
  <c r="N19" i="265" s="1"/>
  <c r="N22" i="265" s="1"/>
  <c r="N26" i="280" s="1"/>
  <c r="N61" i="281"/>
  <c r="N50" i="281"/>
  <c r="N45" i="281"/>
  <c r="N47" i="281" s="1"/>
  <c r="M9" i="265"/>
  <c r="M11" i="265" s="1"/>
  <c r="M14" i="265" s="1"/>
  <c r="M61" i="281"/>
  <c r="M50" i="281"/>
  <c r="M45" i="281"/>
  <c r="M47" i="281" s="1"/>
  <c r="O41" i="273"/>
  <c r="P39" i="273"/>
  <c r="J25" i="265"/>
  <c r="J26" i="280"/>
  <c r="J28" i="280" s="1"/>
  <c r="O3" i="280"/>
  <c r="O3" i="281"/>
  <c r="Q113" i="273"/>
  <c r="Q22" i="281"/>
  <c r="Q23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P3" i="282" s="1"/>
  <c r="O3" i="275"/>
  <c r="O50" i="273"/>
  <c r="O3" i="265"/>
  <c r="O3" i="273"/>
  <c r="Q11" i="280" l="1"/>
  <c r="Q13" i="282"/>
  <c r="P13" i="280"/>
  <c r="P16" i="280" s="1"/>
  <c r="O73" i="265"/>
  <c r="Q15" i="282"/>
  <c r="Q18" i="282" s="1"/>
  <c r="P59" i="265"/>
  <c r="P60" i="265" s="1"/>
  <c r="Q114" i="273"/>
  <c r="Q21" i="281" s="1"/>
  <c r="Q23" i="281" s="1"/>
  <c r="Q29" i="281" s="1"/>
  <c r="P114" i="273"/>
  <c r="P21" i="281" s="1"/>
  <c r="P23" i="281" s="1"/>
  <c r="P29" i="281" s="1"/>
  <c r="Q57" i="273"/>
  <c r="Q60" i="273" s="1"/>
  <c r="Q66" i="273" s="1"/>
  <c r="Q67" i="273" s="1"/>
  <c r="Q3" i="282" s="1"/>
  <c r="Q119" i="281"/>
  <c r="M51" i="281"/>
  <c r="N51" i="281"/>
  <c r="K52" i="281"/>
  <c r="K53" i="281" s="1"/>
  <c r="K62" i="281" s="1"/>
  <c r="K63" i="281" s="1"/>
  <c r="K113" i="281"/>
  <c r="M113" i="281"/>
  <c r="Q15" i="275"/>
  <c r="Q20" i="275" s="1"/>
  <c r="R17" i="275" s="1"/>
  <c r="Q119" i="273"/>
  <c r="Q96" i="281"/>
  <c r="Q97" i="281" s="1"/>
  <c r="O30" i="281"/>
  <c r="O36" i="281" s="1"/>
  <c r="O38" i="281" s="1"/>
  <c r="O50" i="281" s="1"/>
  <c r="R76" i="273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Q46" i="281"/>
  <c r="Q72" i="281"/>
  <c r="N25" i="265"/>
  <c r="K30" i="265"/>
  <c r="J42" i="265"/>
  <c r="M53" i="281"/>
  <c r="M86" i="281"/>
  <c r="N83" i="281" s="1"/>
  <c r="U5" i="281"/>
  <c r="U5" i="280"/>
  <c r="S24" i="273"/>
  <c r="S25" i="273" s="1"/>
  <c r="S124" i="273"/>
  <c r="O42" i="273"/>
  <c r="O4" i="282" s="1"/>
  <c r="O52" i="273"/>
  <c r="R2" i="281"/>
  <c r="R125" i="273"/>
  <c r="R126" i="273" s="1"/>
  <c r="R106" i="281" s="1"/>
  <c r="R32" i="273"/>
  <c r="R33" i="273" s="1"/>
  <c r="Q79" i="273"/>
  <c r="R80" i="273" s="1"/>
  <c r="R15" i="275"/>
  <c r="R20" i="275" s="1"/>
  <c r="S17" i="275" s="1"/>
  <c r="R57" i="273"/>
  <c r="R96" i="273"/>
  <c r="R97" i="273" s="1"/>
  <c r="R22" i="281" s="1"/>
  <c r="R2" i="265"/>
  <c r="R2" i="280"/>
  <c r="Q34" i="280"/>
  <c r="P41" i="273"/>
  <c r="Q39" i="273"/>
  <c r="N4" i="280"/>
  <c r="N4" i="275"/>
  <c r="N4" i="281"/>
  <c r="N4" i="273"/>
  <c r="N4" i="265"/>
  <c r="O112" i="273"/>
  <c r="P109" i="273"/>
  <c r="P112" i="273" s="1"/>
  <c r="J74" i="265"/>
  <c r="J75" i="265" s="1"/>
  <c r="J81" i="265" s="1"/>
  <c r="K25" i="280"/>
  <c r="K28" i="280" s="1"/>
  <c r="M19" i="265"/>
  <c r="P3" i="280"/>
  <c r="P3" i="281"/>
  <c r="R119" i="273"/>
  <c r="S2" i="280"/>
  <c r="R34" i="280"/>
  <c r="R23" i="280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S96" i="281" s="1"/>
  <c r="S97" i="281" s="1"/>
  <c r="U13" i="273"/>
  <c r="U14" i="273" s="1"/>
  <c r="U5" i="275"/>
  <c r="V10" i="273"/>
  <c r="U5" i="273"/>
  <c r="U5" i="265"/>
  <c r="U5" i="277"/>
  <c r="R58" i="273"/>
  <c r="R60" i="273" s="1"/>
  <c r="S4" i="277"/>
  <c r="S113" i="273"/>
  <c r="P3" i="265"/>
  <c r="P50" i="273"/>
  <c r="P3" i="273"/>
  <c r="P3" i="275"/>
  <c r="R11" i="280" l="1"/>
  <c r="R13" i="282"/>
  <c r="S119" i="281"/>
  <c r="S13" i="282"/>
  <c r="S11" i="280"/>
  <c r="S90" i="273"/>
  <c r="S91" i="273" s="1"/>
  <c r="S100" i="273" s="1"/>
  <c r="T101" i="273" s="1"/>
  <c r="T59" i="273" s="1"/>
  <c r="S2" i="282"/>
  <c r="R15" i="282"/>
  <c r="R18" i="282" s="1"/>
  <c r="Q59" i="265"/>
  <c r="Q60" i="265" s="1"/>
  <c r="Q13" i="280"/>
  <c r="Q16" i="280" s="1"/>
  <c r="P73" i="265"/>
  <c r="P30" i="281"/>
  <c r="P36" i="281" s="1"/>
  <c r="P38" i="281" s="1"/>
  <c r="Q120" i="273"/>
  <c r="Q12" i="281" s="1"/>
  <c r="Q14" i="281" s="1"/>
  <c r="Q28" i="281" s="1"/>
  <c r="Q30" i="281" s="1"/>
  <c r="Q36" i="281" s="1"/>
  <c r="Q38" i="281" s="1"/>
  <c r="P71" i="281"/>
  <c r="P73" i="281" s="1"/>
  <c r="P77" i="281" s="1"/>
  <c r="S32" i="273"/>
  <c r="S33" i="273" s="1"/>
  <c r="S38" i="273" s="1"/>
  <c r="R108" i="273"/>
  <c r="O9" i="265"/>
  <c r="O11" i="265" s="1"/>
  <c r="O14" i="265" s="1"/>
  <c r="O19" i="265" s="1"/>
  <c r="O22" i="265" s="1"/>
  <c r="O26" i="280" s="1"/>
  <c r="R79" i="273"/>
  <c r="S80" i="273" s="1"/>
  <c r="S58" i="273" s="1"/>
  <c r="R119" i="281"/>
  <c r="S98" i="281"/>
  <c r="S10" i="265" s="1"/>
  <c r="S110" i="281"/>
  <c r="S122" i="281"/>
  <c r="S105" i="281"/>
  <c r="Q110" i="281"/>
  <c r="Q122" i="281"/>
  <c r="Q105" i="281"/>
  <c r="Q107" i="281" s="1"/>
  <c r="Q111" i="281" s="1"/>
  <c r="K114" i="281"/>
  <c r="K31" i="265" s="1"/>
  <c r="K33" i="265" s="1"/>
  <c r="K37" i="265" s="1"/>
  <c r="K123" i="281"/>
  <c r="K124" i="281" s="1"/>
  <c r="M114" i="281"/>
  <c r="M31" i="265" s="1"/>
  <c r="M123" i="281"/>
  <c r="M124" i="281" s="1"/>
  <c r="P84" i="281"/>
  <c r="P107" i="281"/>
  <c r="P111" i="281" s="1"/>
  <c r="O107" i="281"/>
  <c r="O111" i="281" s="1"/>
  <c r="S118" i="273"/>
  <c r="R37" i="281"/>
  <c r="R96" i="281"/>
  <c r="R97" i="281" s="1"/>
  <c r="Q98" i="281"/>
  <c r="O84" i="281"/>
  <c r="O45" i="281"/>
  <c r="O47" i="281" s="1"/>
  <c r="O61" i="281"/>
  <c r="R81" i="28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61" i="281"/>
  <c r="O25" i="265"/>
  <c r="J47" i="265"/>
  <c r="L60" i="281"/>
  <c r="K64" i="265"/>
  <c r="M62" i="281"/>
  <c r="M63" i="281" s="1"/>
  <c r="M30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61" i="281"/>
  <c r="Q50" i="281"/>
  <c r="Q45" i="281"/>
  <c r="Q47" i="281" s="1"/>
  <c r="Q41" i="273"/>
  <c r="R39" i="273"/>
  <c r="R41" i="273" s="1"/>
  <c r="O4" i="281"/>
  <c r="O4" i="280"/>
  <c r="O4" i="265"/>
  <c r="O4" i="275"/>
  <c r="O4" i="273"/>
  <c r="T2" i="277"/>
  <c r="T4" i="277" s="1"/>
  <c r="T24" i="273"/>
  <c r="T25" i="273" s="1"/>
  <c r="T124" i="273"/>
  <c r="P42" i="273"/>
  <c r="P4" i="282" s="1"/>
  <c r="P52" i="273"/>
  <c r="Q109" i="273"/>
  <c r="R38" i="273"/>
  <c r="S39" i="273" s="1"/>
  <c r="S41" i="273" s="1"/>
  <c r="R118" i="273"/>
  <c r="S2" i="281"/>
  <c r="S125" i="273"/>
  <c r="S126" i="273" s="1"/>
  <c r="S106" i="281" s="1"/>
  <c r="M22" i="265"/>
  <c r="L25" i="280"/>
  <c r="K74" i="265"/>
  <c r="Q3" i="280"/>
  <c r="Q3" i="281"/>
  <c r="S119" i="273"/>
  <c r="S37" i="281"/>
  <c r="S22" i="281"/>
  <c r="S13" i="281"/>
  <c r="R23" i="281"/>
  <c r="S57" i="273"/>
  <c r="S34" i="280"/>
  <c r="S23" i="280"/>
  <c r="S79" i="273"/>
  <c r="T80" i="273" s="1"/>
  <c r="T58" i="273" s="1"/>
  <c r="T75" i="273"/>
  <c r="T76" i="273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R66" i="273"/>
  <c r="R67" i="273" s="1"/>
  <c r="R3" i="282" s="1"/>
  <c r="Q50" i="273"/>
  <c r="Q3" i="265"/>
  <c r="Q3" i="275"/>
  <c r="Q3" i="273"/>
  <c r="T96" i="273" l="1"/>
  <c r="T97" i="273" s="1"/>
  <c r="T2" i="282"/>
  <c r="R13" i="280"/>
  <c r="R16" i="280" s="1"/>
  <c r="Q73" i="265"/>
  <c r="S15" i="282"/>
  <c r="S18" i="282" s="1"/>
  <c r="R59" i="265"/>
  <c r="R60" i="265" s="1"/>
  <c r="T11" i="280"/>
  <c r="T13" i="282"/>
  <c r="S60" i="273"/>
  <c r="R120" i="273"/>
  <c r="R12" i="281" s="1"/>
  <c r="R14" i="281"/>
  <c r="R28" i="281" s="1"/>
  <c r="P50" i="281"/>
  <c r="P9" i="265"/>
  <c r="P11" i="265" s="1"/>
  <c r="P14" i="265" s="1"/>
  <c r="P19" i="265" s="1"/>
  <c r="P22" i="265" s="1"/>
  <c r="M33" i="265"/>
  <c r="M37" i="265" s="1"/>
  <c r="M42" i="265" s="1"/>
  <c r="M47" i="265" s="1"/>
  <c r="M50" i="265" s="1"/>
  <c r="M42" i="280" s="1"/>
  <c r="U51" i="273"/>
  <c r="L121" i="281"/>
  <c r="L112" i="281" s="1"/>
  <c r="L113" i="281" s="1"/>
  <c r="K69" i="265"/>
  <c r="K75" i="265" s="1"/>
  <c r="K81" i="265" s="1"/>
  <c r="T81" i="281"/>
  <c r="T119" i="281"/>
  <c r="N121" i="281"/>
  <c r="N112" i="281" s="1"/>
  <c r="M69" i="265"/>
  <c r="R98" i="281"/>
  <c r="R10" i="265" s="1"/>
  <c r="R122" i="281"/>
  <c r="R105" i="281"/>
  <c r="R110" i="281"/>
  <c r="Q51" i="281"/>
  <c r="L52" i="281"/>
  <c r="L53" i="281" s="1"/>
  <c r="L62" i="281" s="1"/>
  <c r="O51" i="281"/>
  <c r="P51" i="281"/>
  <c r="Q10" i="265"/>
  <c r="Q11" i="265" s="1"/>
  <c r="Q14" i="265" s="1"/>
  <c r="Q19" i="265" s="1"/>
  <c r="Q22" i="265" s="1"/>
  <c r="T108" i="273"/>
  <c r="T96" i="281"/>
  <c r="T97" i="281" s="1"/>
  <c r="T42" i="273"/>
  <c r="T4" i="282" s="1"/>
  <c r="S114" i="273"/>
  <c r="S21" i="281" s="1"/>
  <c r="S23" i="281" s="1"/>
  <c r="S29" i="281" s="1"/>
  <c r="S46" i="281"/>
  <c r="S72" i="281"/>
  <c r="M37" i="280"/>
  <c r="M39" i="280" s="1"/>
  <c r="K42" i="265"/>
  <c r="N60" i="281"/>
  <c r="N113" i="281" s="1"/>
  <c r="M64" i="265"/>
  <c r="L30" i="265"/>
  <c r="J50" i="265"/>
  <c r="J42" i="280" s="1"/>
  <c r="O76" i="281"/>
  <c r="O78" i="281" s="1"/>
  <c r="O85" i="281" s="1"/>
  <c r="O86" i="281" s="1"/>
  <c r="P83" i="281" s="1"/>
  <c r="U24" i="273"/>
  <c r="U25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106" i="281" s="1"/>
  <c r="T2" i="273"/>
  <c r="T32" i="273"/>
  <c r="T33" i="273" s="1"/>
  <c r="Q42" i="273"/>
  <c r="Q4" i="282" s="1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52" i="273"/>
  <c r="S42" i="273"/>
  <c r="S4" i="282" s="1"/>
  <c r="R42" i="273"/>
  <c r="R4" i="282" s="1"/>
  <c r="R52" i="273"/>
  <c r="M26" i="280"/>
  <c r="M28" i="280" s="1"/>
  <c r="M25" i="265"/>
  <c r="T4" i="280"/>
  <c r="T4" i="281"/>
  <c r="U75" i="273"/>
  <c r="U76" i="273" s="1"/>
  <c r="T113" i="273"/>
  <c r="T37" i="281"/>
  <c r="T22" i="28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34" i="280"/>
  <c r="T23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S3" i="282" s="1"/>
  <c r="U4" i="277"/>
  <c r="R3" i="273"/>
  <c r="R3" i="265"/>
  <c r="R3" i="275"/>
  <c r="R50" i="273"/>
  <c r="U119" i="281" l="1"/>
  <c r="U11" i="280"/>
  <c r="U13" i="282"/>
  <c r="U2" i="273"/>
  <c r="U2" i="282"/>
  <c r="T15" i="282"/>
  <c r="T18" i="282" s="1"/>
  <c r="S59" i="265"/>
  <c r="S60" i="265" s="1"/>
  <c r="S13" i="280"/>
  <c r="S16" i="280" s="1"/>
  <c r="R73" i="265"/>
  <c r="M53" i="265"/>
  <c r="P26" i="280"/>
  <c r="P25" i="265"/>
  <c r="T23" i="281"/>
  <c r="T29" i="281" s="1"/>
  <c r="T114" i="273"/>
  <c r="T21" i="281" s="1"/>
  <c r="Q26" i="280"/>
  <c r="Q25" i="265"/>
  <c r="T122" i="281"/>
  <c r="T105" i="281"/>
  <c r="T110" i="281"/>
  <c r="N114" i="281"/>
  <c r="N31" i="265" s="1"/>
  <c r="N123" i="281"/>
  <c r="L114" i="281"/>
  <c r="L31" i="265" s="1"/>
  <c r="L33" i="265" s="1"/>
  <c r="L37" i="265" s="1"/>
  <c r="L123" i="281"/>
  <c r="R107" i="281"/>
  <c r="R111" i="281" s="1"/>
  <c r="T98" i="281"/>
  <c r="S30" i="281"/>
  <c r="S36" i="281" s="1"/>
  <c r="S38" i="281" s="1"/>
  <c r="U58" i="281"/>
  <c r="U81" i="281"/>
  <c r="V51" i="273"/>
  <c r="T46" i="281"/>
  <c r="T72" i="281"/>
  <c r="U96" i="273"/>
  <c r="U97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N36" i="280"/>
  <c r="M63" i="265"/>
  <c r="M65" i="265" s="1"/>
  <c r="M67" i="265" s="1"/>
  <c r="M80" i="265" s="1"/>
  <c r="J53" i="265"/>
  <c r="J37" i="280"/>
  <c r="J39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75" i="273" s="1"/>
  <c r="V76" i="273" s="1"/>
  <c r="V124" i="273"/>
  <c r="R9" i="265"/>
  <c r="R11" i="265" s="1"/>
  <c r="R14" i="265" s="1"/>
  <c r="R61" i="281"/>
  <c r="R50" i="281"/>
  <c r="R45" i="281"/>
  <c r="R47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U106" i="281" s="1"/>
  <c r="M74" i="265"/>
  <c r="M75" i="265" s="1"/>
  <c r="M81" i="265" s="1"/>
  <c r="N25" i="280"/>
  <c r="N28" i="280" s="1"/>
  <c r="S3" i="280"/>
  <c r="S3" i="281"/>
  <c r="U113" i="273"/>
  <c r="U114" i="273" s="1"/>
  <c r="U21" i="281" s="1"/>
  <c r="U37" i="281"/>
  <c r="U22" i="281"/>
  <c r="U13" i="281"/>
  <c r="U23" i="280"/>
  <c r="U34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T66" i="273"/>
  <c r="T67" i="273" s="1"/>
  <c r="T3" i="282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V119" i="281" l="1"/>
  <c r="V11" i="280"/>
  <c r="V13" i="282"/>
  <c r="V15" i="275"/>
  <c r="T13" i="280"/>
  <c r="T16" i="280" s="1"/>
  <c r="S73" i="265"/>
  <c r="U15" i="282"/>
  <c r="U18" i="282" s="1"/>
  <c r="T59" i="265"/>
  <c r="T60" i="265" s="1"/>
  <c r="V96" i="273"/>
  <c r="V97" i="273" s="1"/>
  <c r="V2" i="282"/>
  <c r="N124" i="281"/>
  <c r="O121" i="281" s="1"/>
  <c r="O112" i="281" s="1"/>
  <c r="U23" i="281"/>
  <c r="U29" i="281" s="1"/>
  <c r="V2" i="265"/>
  <c r="N69" i="265"/>
  <c r="R51" i="281"/>
  <c r="S51" i="281"/>
  <c r="T107" i="281"/>
  <c r="T111" i="281" s="1"/>
  <c r="S107" i="281"/>
  <c r="S111" i="281" s="1"/>
  <c r="V113" i="273"/>
  <c r="V114" i="273" s="1"/>
  <c r="V21" i="281" s="1"/>
  <c r="V96" i="281"/>
  <c r="V97" i="281" s="1"/>
  <c r="U119" i="273"/>
  <c r="U96" i="281"/>
  <c r="U97" i="281" s="1"/>
  <c r="T10" i="265"/>
  <c r="V58" i="281"/>
  <c r="V81" i="281"/>
  <c r="V108" i="273"/>
  <c r="V57" i="273"/>
  <c r="U46" i="281"/>
  <c r="U72" i="281"/>
  <c r="U120" i="273"/>
  <c r="U12" i="281" s="1"/>
  <c r="U14" i="281" s="1"/>
  <c r="U28" i="281" s="1"/>
  <c r="U118" i="273"/>
  <c r="U38" i="273"/>
  <c r="V39" i="273" s="1"/>
  <c r="V41" i="273" s="1"/>
  <c r="V42" i="273" s="1"/>
  <c r="V4" i="282" s="1"/>
  <c r="K50" i="265"/>
  <c r="K42" i="280" s="1"/>
  <c r="K36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26" i="280"/>
  <c r="W24" i="273"/>
  <c r="W25" i="273" s="1"/>
  <c r="W124" i="273"/>
  <c r="Y5" i="281"/>
  <c r="Y5" i="280"/>
  <c r="V2" i="281"/>
  <c r="V125" i="273"/>
  <c r="V126" i="273" s="1"/>
  <c r="V106" i="281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T9" i="265"/>
  <c r="T11" i="265" s="1"/>
  <c r="T14" i="265" s="1"/>
  <c r="T19" i="265" s="1"/>
  <c r="T22" i="265" s="1"/>
  <c r="T25" i="265" s="1"/>
  <c r="T61" i="281"/>
  <c r="T50" i="281"/>
  <c r="T45" i="281"/>
  <c r="T47" i="281" s="1"/>
  <c r="U52" i="273"/>
  <c r="U42" i="273"/>
  <c r="U4" i="282" s="1"/>
  <c r="M83" i="265"/>
  <c r="M82" i="265"/>
  <c r="R19" i="265"/>
  <c r="O25" i="280"/>
  <c r="O28" i="280" s="1"/>
  <c r="N74" i="265"/>
  <c r="T3" i="280"/>
  <c r="T3" i="281"/>
  <c r="W2" i="275"/>
  <c r="V4" i="280"/>
  <c r="V4" i="281"/>
  <c r="V37" i="281"/>
  <c r="V22" i="281"/>
  <c r="V13" i="281"/>
  <c r="W2" i="277"/>
  <c r="W4" i="277" s="1"/>
  <c r="V34" i="280"/>
  <c r="V23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U3" i="282" s="1"/>
  <c r="T3" i="275"/>
  <c r="T3" i="265"/>
  <c r="T3" i="273"/>
  <c r="T50" i="273"/>
  <c r="V4" i="275"/>
  <c r="V4" i="265"/>
  <c r="V4" i="273"/>
  <c r="X51" i="273"/>
  <c r="X2" i="277"/>
  <c r="V20" i="275"/>
  <c r="W17" i="275" s="1"/>
  <c r="W96" i="273" l="1"/>
  <c r="W97" i="273" s="1"/>
  <c r="W96" i="281" s="1"/>
  <c r="W97" i="281" s="1"/>
  <c r="W110" i="281" s="1"/>
  <c r="W2" i="282"/>
  <c r="V15" i="282"/>
  <c r="V18" i="282" s="1"/>
  <c r="U59" i="265"/>
  <c r="U60" i="265" s="1"/>
  <c r="U13" i="280"/>
  <c r="U16" i="280" s="1"/>
  <c r="T73" i="265"/>
  <c r="U30" i="281"/>
  <c r="U36" i="281" s="1"/>
  <c r="U38" i="281" s="1"/>
  <c r="N75" i="265"/>
  <c r="N81" i="265" s="1"/>
  <c r="W98" i="281"/>
  <c r="W10" i="265" s="1"/>
  <c r="W122" i="281"/>
  <c r="V23" i="281"/>
  <c r="V29" i="281" s="1"/>
  <c r="U98" i="281"/>
  <c r="U10" i="265" s="1"/>
  <c r="U110" i="281"/>
  <c r="U122" i="281"/>
  <c r="U105" i="281"/>
  <c r="V98" i="281"/>
  <c r="V10" i="265" s="1"/>
  <c r="V122" i="281"/>
  <c r="V105" i="281"/>
  <c r="V110" i="281"/>
  <c r="T51" i="281"/>
  <c r="U107" i="281"/>
  <c r="U111" i="281" s="1"/>
  <c r="W2" i="273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N64" i="265"/>
  <c r="K53" i="265"/>
  <c r="K37" i="280"/>
  <c r="K39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26" i="280"/>
  <c r="X24" i="273"/>
  <c r="X25" i="273" s="1"/>
  <c r="X124" i="273"/>
  <c r="Z5" i="281"/>
  <c r="Z5" i="280"/>
  <c r="U9" i="265"/>
  <c r="U61" i="281"/>
  <c r="U50" i="281"/>
  <c r="U45" i="281"/>
  <c r="U47" i="281" s="1"/>
  <c r="U4" i="280"/>
  <c r="U4" i="265"/>
  <c r="U4" i="273"/>
  <c r="U4" i="281"/>
  <c r="U4" i="275"/>
  <c r="V38" i="273"/>
  <c r="W39" i="273" s="1"/>
  <c r="W41" i="273" s="1"/>
  <c r="W42" i="273" s="1"/>
  <c r="V118" i="273"/>
  <c r="W120" i="273" s="1"/>
  <c r="W12" i="281" s="1"/>
  <c r="U109" i="273"/>
  <c r="W2" i="281"/>
  <c r="W125" i="273"/>
  <c r="W126" i="273" s="1"/>
  <c r="W106" i="281" s="1"/>
  <c r="W2" i="265"/>
  <c r="W90" i="273"/>
  <c r="W91" i="273" s="1"/>
  <c r="W100" i="273" s="1"/>
  <c r="X101" i="273" s="1"/>
  <c r="X59" i="273" s="1"/>
  <c r="P25" i="280"/>
  <c r="P28" i="280" s="1"/>
  <c r="O74" i="265"/>
  <c r="R22" i="265"/>
  <c r="V30" i="281"/>
  <c r="V36" i="281" s="1"/>
  <c r="V38" i="281" s="1"/>
  <c r="W37" i="281"/>
  <c r="W22" i="281"/>
  <c r="W13" i="281"/>
  <c r="U3" i="280"/>
  <c r="U3" i="281"/>
  <c r="W34" i="280"/>
  <c r="W23" i="280"/>
  <c r="X32" i="273"/>
  <c r="X33" i="273" s="1"/>
  <c r="X38" i="273" s="1"/>
  <c r="X75" i="273"/>
  <c r="W52" i="273"/>
  <c r="X2" i="275"/>
  <c r="Y37" i="273"/>
  <c r="Y56" i="273"/>
  <c r="Y47" i="273"/>
  <c r="Y48" i="273" s="1"/>
  <c r="Y2" i="277" s="1"/>
  <c r="Y19" i="273"/>
  <c r="Y20" i="273" s="1"/>
  <c r="X2" i="273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V3" i="282" s="1"/>
  <c r="W4" i="280" l="1"/>
  <c r="W4" i="282"/>
  <c r="W119" i="281"/>
  <c r="W13" i="282"/>
  <c r="W11" i="280"/>
  <c r="W105" i="281"/>
  <c r="X119" i="281"/>
  <c r="X11" i="280"/>
  <c r="X13" i="282"/>
  <c r="X2" i="280"/>
  <c r="X2" i="282"/>
  <c r="V13" i="280"/>
  <c r="V16" i="280" s="1"/>
  <c r="U73" i="265"/>
  <c r="W15" i="282"/>
  <c r="W18" i="282" s="1"/>
  <c r="V59" i="265"/>
  <c r="V60" i="265" s="1"/>
  <c r="W23" i="281"/>
  <c r="W29" i="281" s="1"/>
  <c r="U11" i="265"/>
  <c r="U14" i="265" s="1"/>
  <c r="U19" i="265" s="1"/>
  <c r="U22" i="265" s="1"/>
  <c r="X118" i="273"/>
  <c r="X96" i="273"/>
  <c r="X97" i="273" s="1"/>
  <c r="X96" i="281" s="1"/>
  <c r="X97" i="281" s="1"/>
  <c r="X122" i="281" s="1"/>
  <c r="X90" i="273"/>
  <c r="X91" i="273" s="1"/>
  <c r="X100" i="273" s="1"/>
  <c r="Y101" i="273" s="1"/>
  <c r="Y59" i="273" s="1"/>
  <c r="X98" i="281"/>
  <c r="X10" i="265" s="1"/>
  <c r="U51" i="281"/>
  <c r="O52" i="281"/>
  <c r="O53" i="281" s="1"/>
  <c r="O30" i="265" s="1"/>
  <c r="O113" i="281"/>
  <c r="V107" i="281"/>
  <c r="V111" i="281" s="1"/>
  <c r="W4" i="281"/>
  <c r="W38" i="273"/>
  <c r="X39" i="273" s="1"/>
  <c r="X41" i="273" s="1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36" i="280"/>
  <c r="O62" i="281"/>
  <c r="O63" i="281" s="1"/>
  <c r="L50" i="265"/>
  <c r="L42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2" i="282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U112" i="273"/>
  <c r="V109" i="273"/>
  <c r="X2" i="281"/>
  <c r="X125" i="273"/>
  <c r="X126" i="273" s="1"/>
  <c r="X106" i="281" s="1"/>
  <c r="R26" i="280"/>
  <c r="R25" i="265"/>
  <c r="P74" i="265"/>
  <c r="Q25" i="280"/>
  <c r="Q28" i="280" s="1"/>
  <c r="V3" i="280"/>
  <c r="V3" i="281"/>
  <c r="X113" i="273"/>
  <c r="X114" i="273" s="1"/>
  <c r="X21" i="281" s="1"/>
  <c r="X37" i="281"/>
  <c r="X22" i="281"/>
  <c r="X13" i="281"/>
  <c r="X34" i="280"/>
  <c r="X23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W3" i="282" s="1"/>
  <c r="X57" i="273"/>
  <c r="X60" i="273" s="1"/>
  <c r="X79" i="273"/>
  <c r="Y80" i="273" s="1"/>
  <c r="Y58" i="273" s="1"/>
  <c r="X15" i="275"/>
  <c r="X20" i="275" s="1"/>
  <c r="Y17" i="275" s="1"/>
  <c r="Y4" i="277"/>
  <c r="X105" i="281" l="1"/>
  <c r="X15" i="282"/>
  <c r="X18" i="282" s="1"/>
  <c r="W59" i="265"/>
  <c r="W60" i="265" s="1"/>
  <c r="W13" i="280"/>
  <c r="W16" i="280" s="1"/>
  <c r="V73" i="265"/>
  <c r="U26" i="280"/>
  <c r="U25" i="265"/>
  <c r="X110" i="281"/>
  <c r="O114" i="281"/>
  <c r="O31" i="265" s="1"/>
  <c r="O33" i="265" s="1"/>
  <c r="O37" i="265" s="1"/>
  <c r="O123" i="281"/>
  <c r="O124" i="281" s="1"/>
  <c r="V51" i="281"/>
  <c r="W107" i="281"/>
  <c r="W111" i="281" s="1"/>
  <c r="X23" i="281"/>
  <c r="X29" i="281" s="1"/>
  <c r="Y39" i="273"/>
  <c r="Y41" i="273" s="1"/>
  <c r="X46" i="281"/>
  <c r="X72" i="281"/>
  <c r="N47" i="265"/>
  <c r="L53" i="265"/>
  <c r="L37" i="280"/>
  <c r="P60" i="281"/>
  <c r="O64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26" i="280" s="1"/>
  <c r="W61" i="281"/>
  <c r="W50" i="281"/>
  <c r="W45" i="281"/>
  <c r="W47" i="281" s="1"/>
  <c r="Z24" i="273"/>
  <c r="Z25" i="273" s="1"/>
  <c r="Z124" i="273"/>
  <c r="V112" i="273"/>
  <c r="W109" i="273"/>
  <c r="Y2" i="281"/>
  <c r="Y125" i="273"/>
  <c r="Y126" i="273" s="1"/>
  <c r="Y106" i="281" s="1"/>
  <c r="Y96" i="273"/>
  <c r="Y97" i="273" s="1"/>
  <c r="Y96" i="281" s="1"/>
  <c r="Y97" i="281" s="1"/>
  <c r="Y75" i="273"/>
  <c r="Y76" i="273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4" i="282" s="1"/>
  <c r="X52" i="273"/>
  <c r="R25" i="280"/>
  <c r="R28" i="280" s="1"/>
  <c r="Q74" i="265"/>
  <c r="V22" i="265"/>
  <c r="W3" i="280"/>
  <c r="W3" i="281"/>
  <c r="X14" i="281"/>
  <c r="X28" i="281" s="1"/>
  <c r="X30" i="281" s="1"/>
  <c r="X36" i="281" s="1"/>
  <c r="X38" i="281" s="1"/>
  <c r="Z2" i="265"/>
  <c r="Z2" i="277"/>
  <c r="Z4" i="277" s="1"/>
  <c r="AB5" i="275"/>
  <c r="AB5" i="277"/>
  <c r="AB13" i="273"/>
  <c r="AB14" i="273" s="1"/>
  <c r="AB5" i="265"/>
  <c r="AC10" i="273"/>
  <c r="AB5" i="273"/>
  <c r="Z2" i="275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X3" i="282" s="1"/>
  <c r="Y11" i="280" l="1"/>
  <c r="Y13" i="282"/>
  <c r="X13" i="280"/>
  <c r="X16" i="280" s="1"/>
  <c r="W73" i="265"/>
  <c r="Y15" i="282"/>
  <c r="Y18" i="282" s="1"/>
  <c r="X59" i="265"/>
  <c r="X60" i="265" s="1"/>
  <c r="Z75" i="273"/>
  <c r="Z2" i="282"/>
  <c r="Z90" i="273"/>
  <c r="Z91" i="273" s="1"/>
  <c r="Z100" i="273" s="1"/>
  <c r="AA101" i="273" s="1"/>
  <c r="AA59" i="273" s="1"/>
  <c r="Z2" i="280"/>
  <c r="P121" i="281"/>
  <c r="P112" i="281" s="1"/>
  <c r="P113" i="281" s="1"/>
  <c r="O69" i="265"/>
  <c r="O75" i="265" s="1"/>
  <c r="O81" i="265" s="1"/>
  <c r="Y81" i="281"/>
  <c r="Y119" i="281"/>
  <c r="Y98" i="281"/>
  <c r="Y10" i="265" s="1"/>
  <c r="Y110" i="281"/>
  <c r="Y122" i="281"/>
  <c r="Y105" i="281"/>
  <c r="W51" i="281"/>
  <c r="X107" i="281"/>
  <c r="X111" i="281" s="1"/>
  <c r="P52" i="281"/>
  <c r="P53" i="281" s="1"/>
  <c r="P30" i="265" s="1"/>
  <c r="AA51" i="273"/>
  <c r="Z96" i="273"/>
  <c r="Z97" i="273" s="1"/>
  <c r="Y52" i="273"/>
  <c r="Y42" i="273"/>
  <c r="Y4" i="282" s="1"/>
  <c r="Y46" i="281"/>
  <c r="Y72" i="281"/>
  <c r="W25" i="265"/>
  <c r="O42" i="265"/>
  <c r="N50" i="265"/>
  <c r="N42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23" i="280"/>
  <c r="Y57" i="273"/>
  <c r="Y60" i="273" s="1"/>
  <c r="Y66" i="273" s="1"/>
  <c r="Y67" i="273" s="1"/>
  <c r="Y3" i="282" s="1"/>
  <c r="Y15" i="275"/>
  <c r="Y20" i="275" s="1"/>
  <c r="Z17" i="275" s="1"/>
  <c r="Y34" i="280"/>
  <c r="Y79" i="273"/>
  <c r="Z80" i="273" s="1"/>
  <c r="Z58" i="273" s="1"/>
  <c r="X109" i="273"/>
  <c r="W112" i="273"/>
  <c r="AA24" i="273"/>
  <c r="AA25" i="273" s="1"/>
  <c r="AA124" i="273"/>
  <c r="AC5" i="281"/>
  <c r="AC5" i="280"/>
  <c r="Z76" i="273"/>
  <c r="X9" i="265"/>
  <c r="X11" i="265" s="1"/>
  <c r="X14" i="265" s="1"/>
  <c r="X19" i="265" s="1"/>
  <c r="X22" i="265" s="1"/>
  <c r="X26" i="280" s="1"/>
  <c r="X61" i="281"/>
  <c r="X50" i="281"/>
  <c r="X45" i="281"/>
  <c r="X47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106" i="281" s="1"/>
  <c r="Z2" i="273"/>
  <c r="Z32" i="273"/>
  <c r="Z33" i="273" s="1"/>
  <c r="X25" i="265"/>
  <c r="V25" i="265"/>
  <c r="V26" i="280"/>
  <c r="S25" i="280"/>
  <c r="S28" i="280" s="1"/>
  <c r="R74" i="265"/>
  <c r="X3" i="280"/>
  <c r="X3" i="281"/>
  <c r="Z119" i="273"/>
  <c r="Z37" i="281"/>
  <c r="Z22" i="281"/>
  <c r="Z13" i="281"/>
  <c r="Z34" i="280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4" i="277"/>
  <c r="X50" i="273"/>
  <c r="X3" i="273"/>
  <c r="X3" i="275"/>
  <c r="X3" i="265"/>
  <c r="Z11" i="280" l="1"/>
  <c r="Z13" i="282"/>
  <c r="AA90" i="273"/>
  <c r="AA91" i="273" s="1"/>
  <c r="AA100" i="273" s="1"/>
  <c r="AB101" i="273" s="1"/>
  <c r="AB59" i="273" s="1"/>
  <c r="AA2" i="282"/>
  <c r="Z15" i="282"/>
  <c r="Z18" i="282" s="1"/>
  <c r="Y59" i="265"/>
  <c r="Y60" i="265" s="1"/>
  <c r="Y13" i="280"/>
  <c r="Y16" i="280" s="1"/>
  <c r="X73" i="265"/>
  <c r="P62" i="281"/>
  <c r="P63" i="281" s="1"/>
  <c r="Q60" i="281" s="1"/>
  <c r="AA2" i="275"/>
  <c r="AA75" i="273"/>
  <c r="AA76" i="273" s="1"/>
  <c r="AA32" i="273"/>
  <c r="AA33" i="273" s="1"/>
  <c r="AA38" i="273" s="1"/>
  <c r="AA96" i="273"/>
  <c r="AA97" i="273" s="1"/>
  <c r="AA108" i="273" s="1"/>
  <c r="Z81" i="281"/>
  <c r="Z119" i="281"/>
  <c r="P114" i="281"/>
  <c r="P31" i="265" s="1"/>
  <c r="P33" i="265" s="1"/>
  <c r="P37" i="265" s="1"/>
  <c r="P42" i="265" s="1"/>
  <c r="P47" i="265" s="1"/>
  <c r="P50" i="265" s="1"/>
  <c r="P123" i="281"/>
  <c r="P124" i="281" s="1"/>
  <c r="X51" i="281"/>
  <c r="AA96" i="281"/>
  <c r="AA97" i="281" s="1"/>
  <c r="Z108" i="273"/>
  <c r="Z96" i="281"/>
  <c r="Z97" i="281" s="1"/>
  <c r="Z113" i="273"/>
  <c r="Z114" i="273" s="1"/>
  <c r="Z21" i="281" s="1"/>
  <c r="Z23" i="281" s="1"/>
  <c r="Z29" i="281" s="1"/>
  <c r="AA81" i="281"/>
  <c r="AA2" i="273"/>
  <c r="Z23" i="280"/>
  <c r="AA2" i="280"/>
  <c r="Z46" i="281"/>
  <c r="Z72" i="281"/>
  <c r="Y4" i="281"/>
  <c r="Y4" i="275"/>
  <c r="Y4" i="280"/>
  <c r="Y4" i="273"/>
  <c r="Y4" i="265"/>
  <c r="N53" i="265"/>
  <c r="N37" i="280"/>
  <c r="N39" i="280" s="1"/>
  <c r="Y14" i="281"/>
  <c r="Y28" i="281" s="1"/>
  <c r="Y23" i="281"/>
  <c r="Y29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Z4" i="282" s="1"/>
  <c r="AB2" i="277"/>
  <c r="AB24" i="273"/>
  <c r="AB25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3" i="282" s="1"/>
  <c r="Z15" i="275"/>
  <c r="Z20" i="275" s="1"/>
  <c r="AA17" i="275" s="1"/>
  <c r="Z79" i="273"/>
  <c r="AA80" i="273" s="1"/>
  <c r="AA58" i="273" s="1"/>
  <c r="AA2" i="281"/>
  <c r="AA125" i="273"/>
  <c r="AA126" i="273" s="1"/>
  <c r="AA106" i="281" s="1"/>
  <c r="AA2" i="265"/>
  <c r="X112" i="273"/>
  <c r="Y109" i="273"/>
  <c r="T25" i="280"/>
  <c r="T28" i="280" s="1"/>
  <c r="S74" i="265"/>
  <c r="Y3" i="280"/>
  <c r="Y3" i="281"/>
  <c r="AA37" i="281"/>
  <c r="AA13" i="281"/>
  <c r="AA23" i="280"/>
  <c r="AA118" i="273"/>
  <c r="AB96" i="273"/>
  <c r="AB97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79" i="273"/>
  <c r="AB80" i="273" s="1"/>
  <c r="AB58" i="273" s="1"/>
  <c r="AB4" i="277"/>
  <c r="AB75" i="273" l="1"/>
  <c r="AB2" i="282"/>
  <c r="AA119" i="281"/>
  <c r="AA13" i="282"/>
  <c r="AA11" i="280"/>
  <c r="Z13" i="280"/>
  <c r="Z16" i="280" s="1"/>
  <c r="Y73" i="265"/>
  <c r="AA15" i="282"/>
  <c r="AA18" i="282" s="1"/>
  <c r="Z59" i="265"/>
  <c r="Z60" i="265" s="1"/>
  <c r="AA15" i="275"/>
  <c r="AA57" i="273"/>
  <c r="AA34" i="280"/>
  <c r="AA22" i="281"/>
  <c r="AB76" i="273"/>
  <c r="AA113" i="273"/>
  <c r="AA58" i="281"/>
  <c r="AA119" i="273"/>
  <c r="P42" i="280"/>
  <c r="P37" i="280"/>
  <c r="P53" i="265"/>
  <c r="AA60" i="273"/>
  <c r="AB32" i="273"/>
  <c r="AB33" i="273" s="1"/>
  <c r="AB38" i="273" s="1"/>
  <c r="Q121" i="281"/>
  <c r="Q112" i="281" s="1"/>
  <c r="Q113" i="281" s="1"/>
  <c r="P69" i="265"/>
  <c r="P75" i="265" s="1"/>
  <c r="P81" i="265" s="1"/>
  <c r="Z98" i="281"/>
  <c r="Z10" i="265" s="1"/>
  <c r="Z122" i="281"/>
  <c r="Z105" i="281"/>
  <c r="Z110" i="281"/>
  <c r="AA98" i="281"/>
  <c r="AA10" i="265" s="1"/>
  <c r="AA110" i="281"/>
  <c r="AA122" i="281"/>
  <c r="AA105" i="281"/>
  <c r="Q52" i="281"/>
  <c r="Q53" i="281" s="1"/>
  <c r="Q62" i="281" s="1"/>
  <c r="Q63" i="281" s="1"/>
  <c r="AB108" i="273"/>
  <c r="AB96" i="281"/>
  <c r="AB97" i="281" s="1"/>
  <c r="AB113" i="273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42" i="280" s="1"/>
  <c r="Y30" i="281"/>
  <c r="Y36" i="281" s="1"/>
  <c r="Y38" i="281" s="1"/>
  <c r="O36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124" i="273"/>
  <c r="AA42" i="273"/>
  <c r="AA4" i="282" s="1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AB106" i="281" s="1"/>
  <c r="Z4" i="281"/>
  <c r="Z4" i="265"/>
  <c r="Z4" i="280"/>
  <c r="Z4" i="275"/>
  <c r="Z4" i="273"/>
  <c r="AA114" i="273"/>
  <c r="AA21" i="281" s="1"/>
  <c r="AA23" i="281" s="1"/>
  <c r="AA29" i="281" s="1"/>
  <c r="U25" i="280"/>
  <c r="U28" i="280" s="1"/>
  <c r="T74" i="265"/>
  <c r="Z3" i="280"/>
  <c r="Z3" i="281"/>
  <c r="AC2" i="265"/>
  <c r="AB4" i="280"/>
  <c r="AB119" i="273"/>
  <c r="AB37" i="281"/>
  <c r="AB22" i="281"/>
  <c r="AB13" i="281"/>
  <c r="AB34" i="280"/>
  <c r="AB23" i="280"/>
  <c r="AC75" i="273"/>
  <c r="AC76" i="273" s="1"/>
  <c r="AC2" i="277"/>
  <c r="AC4" i="277" s="1"/>
  <c r="AF10" i="273"/>
  <c r="AE5" i="273"/>
  <c r="AE13" i="273"/>
  <c r="AE14" i="273" s="1"/>
  <c r="AE5" i="275"/>
  <c r="AE5" i="277"/>
  <c r="AE5" i="265"/>
  <c r="AC2" i="273"/>
  <c r="AD19" i="273"/>
  <c r="AD20" i="273" s="1"/>
  <c r="AD56" i="273"/>
  <c r="AD47" i="273"/>
  <c r="AD48" i="273" s="1"/>
  <c r="AD51" i="273" s="1"/>
  <c r="AD37" i="273"/>
  <c r="AB4" i="265"/>
  <c r="AA66" i="273"/>
  <c r="AA67" i="273" s="1"/>
  <c r="AA3" i="282" s="1"/>
  <c r="AB57" i="273"/>
  <c r="AB79" i="273"/>
  <c r="AC80" i="273" s="1"/>
  <c r="AC58" i="273" s="1"/>
  <c r="AB15" i="275"/>
  <c r="Z3" i="265"/>
  <c r="Z3" i="275"/>
  <c r="Z50" i="273"/>
  <c r="Z3" i="273"/>
  <c r="AC11" i="280" l="1"/>
  <c r="AC13" i="282"/>
  <c r="AC2" i="280"/>
  <c r="AC2" i="282"/>
  <c r="AB4" i="281"/>
  <c r="AB4" i="282"/>
  <c r="AB119" i="281"/>
  <c r="AB11" i="280"/>
  <c r="AB13" i="282"/>
  <c r="AB15" i="282"/>
  <c r="AA59" i="265"/>
  <c r="AA60" i="265" s="1"/>
  <c r="AA13" i="280"/>
  <c r="AA16" i="280" s="1"/>
  <c r="Z73" i="265"/>
  <c r="AB60" i="273"/>
  <c r="AB4" i="273"/>
  <c r="AB4" i="275"/>
  <c r="AC39" i="273"/>
  <c r="AC41" i="273" s="1"/>
  <c r="AC42" i="273" s="1"/>
  <c r="AB52" i="273"/>
  <c r="Q30" i="265"/>
  <c r="AC81" i="281"/>
  <c r="AC119" i="281"/>
  <c r="AB98" i="281"/>
  <c r="AB10" i="265" s="1"/>
  <c r="AB122" i="281"/>
  <c r="AB105" i="281"/>
  <c r="AB110" i="281"/>
  <c r="Q114" i="281"/>
  <c r="Q31" i="265" s="1"/>
  <c r="Q123" i="281"/>
  <c r="Q124" i="281" s="1"/>
  <c r="Y107" i="281"/>
  <c r="Y111" i="281" s="1"/>
  <c r="Z107" i="281"/>
  <c r="Z111" i="281" s="1"/>
  <c r="AC57" i="273"/>
  <c r="AB46" i="281"/>
  <c r="AB72" i="281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R60" i="281"/>
  <c r="Q64" i="265"/>
  <c r="O53" i="265"/>
  <c r="O37" i="280"/>
  <c r="O39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2" i="282" s="1"/>
  <c r="AD124" i="273"/>
  <c r="AC15" i="275"/>
  <c r="AC58" i="281"/>
  <c r="AC2" i="281"/>
  <c r="AC125" i="273"/>
  <c r="AC126" i="273" s="1"/>
  <c r="AC106" i="281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96" i="281" s="1"/>
  <c r="AC97" i="281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AA4" i="281"/>
  <c r="AA4" i="273"/>
  <c r="AA4" i="280"/>
  <c r="AA4" i="265"/>
  <c r="AA4" i="275"/>
  <c r="AB114" i="273"/>
  <c r="AB21" i="281" s="1"/>
  <c r="AB23" i="281" s="1"/>
  <c r="AB29" i="281" s="1"/>
  <c r="V25" i="280"/>
  <c r="V28" i="280" s="1"/>
  <c r="U74" i="265"/>
  <c r="AA3" i="280"/>
  <c r="AA3" i="281"/>
  <c r="AC4" i="281"/>
  <c r="AD32" i="273"/>
  <c r="AD33" i="273" s="1"/>
  <c r="AD38" i="273" s="1"/>
  <c r="AC23" i="280"/>
  <c r="AC34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D96" i="281" s="1"/>
  <c r="AD97" i="281" s="1"/>
  <c r="AC60" i="273"/>
  <c r="AB66" i="273"/>
  <c r="AB67" i="273" s="1"/>
  <c r="AB3" i="282" s="1"/>
  <c r="AD119" i="273"/>
  <c r="AD118" i="273"/>
  <c r="AA3" i="273"/>
  <c r="AA50" i="273"/>
  <c r="AA3" i="265"/>
  <c r="AA3" i="275"/>
  <c r="AC4" i="265"/>
  <c r="AC20" i="275" l="1"/>
  <c r="AD17" i="275" s="1"/>
  <c r="AB13" i="280"/>
  <c r="AB16" i="280" s="1"/>
  <c r="AA73" i="265"/>
  <c r="AB18" i="282"/>
  <c r="AC4" i="280"/>
  <c r="AC4" i="282"/>
  <c r="AC4" i="273"/>
  <c r="AC4" i="275"/>
  <c r="AC22" i="281"/>
  <c r="Q33" i="265"/>
  <c r="Q37" i="265" s="1"/>
  <c r="Q42" i="265" s="1"/>
  <c r="Q47" i="265" s="1"/>
  <c r="Q50" i="265" s="1"/>
  <c r="Q42" i="280" s="1"/>
  <c r="R121" i="281"/>
  <c r="R112" i="281" s="1"/>
  <c r="Q69" i="265"/>
  <c r="Q75" i="265" s="1"/>
  <c r="Q81" i="265" s="1"/>
  <c r="AC98" i="281"/>
  <c r="AC10" i="265" s="1"/>
  <c r="AC110" i="281"/>
  <c r="AC122" i="281"/>
  <c r="AC105" i="281"/>
  <c r="AD98" i="281"/>
  <c r="AD10" i="265" s="1"/>
  <c r="AD122" i="281"/>
  <c r="AD105" i="281"/>
  <c r="AD110" i="281"/>
  <c r="Z51" i="281"/>
  <c r="AA107" i="281"/>
  <c r="AA111" i="281" s="1"/>
  <c r="Y51" i="281"/>
  <c r="R52" i="281"/>
  <c r="R53" i="281" s="1"/>
  <c r="R30" i="265" s="1"/>
  <c r="R113" i="281"/>
  <c r="AC46" i="281"/>
  <c r="AC72" i="281"/>
  <c r="P36" i="280"/>
  <c r="P39" i="280" s="1"/>
  <c r="O63" i="265"/>
  <c r="O65" i="265" s="1"/>
  <c r="O67" i="265" s="1"/>
  <c r="O80" i="265" s="1"/>
  <c r="R62" i="281"/>
  <c r="R63" i="281" s="1"/>
  <c r="Y26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26" i="280"/>
  <c r="Z25" i="265"/>
  <c r="AC113" i="273"/>
  <c r="AC114" i="273" s="1"/>
  <c r="AC21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D106" i="281" s="1"/>
  <c r="AE2" i="277"/>
  <c r="AD2" i="265"/>
  <c r="AD2" i="273"/>
  <c r="AE24" i="273"/>
  <c r="AE25" i="273" s="1"/>
  <c r="AE124" i="273"/>
  <c r="AD90" i="273"/>
  <c r="AD91" i="273" s="1"/>
  <c r="AD100" i="273" s="1"/>
  <c r="AE101" i="273" s="1"/>
  <c r="AE59" i="273" s="1"/>
  <c r="AD75" i="273"/>
  <c r="AD76" i="273" s="1"/>
  <c r="AD2" i="280"/>
  <c r="AC13" i="281"/>
  <c r="AC37" i="281"/>
  <c r="AC118" i="273"/>
  <c r="AC38" i="273"/>
  <c r="AD39" i="273" s="1"/>
  <c r="AD41" i="273" s="1"/>
  <c r="AD42" i="273" s="1"/>
  <c r="AA9" i="265"/>
  <c r="AA11" i="265" s="1"/>
  <c r="AA14" i="265" s="1"/>
  <c r="AA19" i="265" s="1"/>
  <c r="AA22" i="265" s="1"/>
  <c r="AA61" i="281"/>
  <c r="AA50" i="281"/>
  <c r="AA45" i="281"/>
  <c r="AA47" i="281" s="1"/>
  <c r="V74" i="265"/>
  <c r="W25" i="280"/>
  <c r="W28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34" i="280"/>
  <c r="AD23" i="280"/>
  <c r="AD15" i="275"/>
  <c r="AD20" i="275" s="1"/>
  <c r="AE17" i="275" s="1"/>
  <c r="AD57" i="273"/>
  <c r="AD60" i="273" s="1"/>
  <c r="AD108" i="273"/>
  <c r="AF19" i="273"/>
  <c r="AF20" i="273" s="1"/>
  <c r="AF56" i="273"/>
  <c r="AF47" i="273"/>
  <c r="AF48" i="273" s="1"/>
  <c r="AF2" i="277" s="1"/>
  <c r="AF37" i="273"/>
  <c r="AE2" i="265"/>
  <c r="AG5" i="275"/>
  <c r="AG5" i="265"/>
  <c r="AH10" i="273"/>
  <c r="AG5" i="273"/>
  <c r="AG13" i="273"/>
  <c r="AG14" i="273" s="1"/>
  <c r="AG5" i="277"/>
  <c r="AD4" i="275"/>
  <c r="AE4" i="277"/>
  <c r="AB3" i="265"/>
  <c r="AB3" i="275"/>
  <c r="AB3" i="273"/>
  <c r="AB50" i="273"/>
  <c r="AC66" i="273"/>
  <c r="AC67" i="273" s="1"/>
  <c r="AC3" i="282" s="1"/>
  <c r="AD11" i="280" l="1"/>
  <c r="AD13" i="282"/>
  <c r="AC15" i="282"/>
  <c r="AC18" i="282" s="1"/>
  <c r="AB59" i="265"/>
  <c r="AB60" i="265" s="1"/>
  <c r="AC13" i="280"/>
  <c r="AC16" i="280" s="1"/>
  <c r="AB73" i="265"/>
  <c r="AD4" i="280"/>
  <c r="AD4" i="282"/>
  <c r="AE75" i="273"/>
  <c r="AE2" i="282"/>
  <c r="AC23" i="281"/>
  <c r="AC29" i="281" s="1"/>
  <c r="Q53" i="265"/>
  <c r="AD4" i="273"/>
  <c r="AE32" i="273"/>
  <c r="AE33" i="273" s="1"/>
  <c r="AE118" i="273" s="1"/>
  <c r="AD52" i="273"/>
  <c r="AE90" i="273"/>
  <c r="AE91" i="273" s="1"/>
  <c r="AE100" i="273" s="1"/>
  <c r="AF101" i="273" s="1"/>
  <c r="AF59" i="273" s="1"/>
  <c r="Q37" i="280"/>
  <c r="AD81" i="281"/>
  <c r="AD119" i="281"/>
  <c r="R114" i="281"/>
  <c r="R31" i="265" s="1"/>
  <c r="R33" i="265" s="1"/>
  <c r="R37" i="265" s="1"/>
  <c r="R42" i="265" s="1"/>
  <c r="R47" i="265" s="1"/>
  <c r="R50" i="265" s="1"/>
  <c r="R123" i="281"/>
  <c r="R124" i="281" s="1"/>
  <c r="AA51" i="281"/>
  <c r="AB107" i="281"/>
  <c r="AB111" i="281" s="1"/>
  <c r="AE76" i="273"/>
  <c r="AD4" i="281"/>
  <c r="AD46" i="281"/>
  <c r="AD72" i="281"/>
  <c r="O83" i="265"/>
  <c r="O82" i="265"/>
  <c r="S60" i="281"/>
  <c r="R64" i="265"/>
  <c r="P63" i="265"/>
  <c r="P65" i="265" s="1"/>
  <c r="P67" i="265" s="1"/>
  <c r="P80" i="265" s="1"/>
  <c r="Q36" i="280"/>
  <c r="Q39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2" i="282" s="1"/>
  <c r="AF124" i="273"/>
  <c r="AA25" i="265"/>
  <c r="AA26" i="280"/>
  <c r="AE2" i="281"/>
  <c r="AE125" i="273"/>
  <c r="AE126" i="273" s="1"/>
  <c r="AE106" i="281" s="1"/>
  <c r="AB9" i="265"/>
  <c r="AB11" i="265" s="1"/>
  <c r="AB14" i="265" s="1"/>
  <c r="AB19" i="265" s="1"/>
  <c r="AB22" i="265" s="1"/>
  <c r="AB61" i="281"/>
  <c r="AB50" i="281"/>
  <c r="AB45" i="281"/>
  <c r="AB47" i="281" s="1"/>
  <c r="AD4" i="265"/>
  <c r="AE79" i="273"/>
  <c r="AF80" i="273" s="1"/>
  <c r="AF58" i="273" s="1"/>
  <c r="AE39" i="273"/>
  <c r="AE41" i="273" s="1"/>
  <c r="AE52" i="273" s="1"/>
  <c r="AE96" i="273"/>
  <c r="AE97" i="273" s="1"/>
  <c r="AE37" i="281" s="1"/>
  <c r="AE2" i="273"/>
  <c r="AE2" i="280"/>
  <c r="AE2" i="275"/>
  <c r="AC14" i="281"/>
  <c r="AC28" i="281" s="1"/>
  <c r="AD79" i="273"/>
  <c r="AE80" i="273" s="1"/>
  <c r="AE58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25" i="280"/>
  <c r="X28" i="280" s="1"/>
  <c r="W74" i="265"/>
  <c r="AE113" i="273"/>
  <c r="AE114" i="273" s="1"/>
  <c r="AE21" i="281" s="1"/>
  <c r="AE22" i="281"/>
  <c r="AC3" i="280"/>
  <c r="AC3" i="281"/>
  <c r="AE42" i="273"/>
  <c r="AF32" i="273"/>
  <c r="AF33" i="273" s="1"/>
  <c r="AF118" i="273" s="1"/>
  <c r="AF2" i="280"/>
  <c r="AE34" i="280"/>
  <c r="AE23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96" i="281" s="1"/>
  <c r="AF97" i="281" s="1"/>
  <c r="AF2" i="265"/>
  <c r="AD66" i="273"/>
  <c r="AD67" i="273" s="1"/>
  <c r="AD3" i="282" s="1"/>
  <c r="AC50" i="273"/>
  <c r="AC3" i="265"/>
  <c r="AC3" i="275"/>
  <c r="AC3" i="273"/>
  <c r="AF4" i="277"/>
  <c r="AE4" i="273" l="1"/>
  <c r="AE4" i="282"/>
  <c r="AE81" i="281"/>
  <c r="AE13" i="282"/>
  <c r="AE11" i="280"/>
  <c r="AF119" i="281"/>
  <c r="AF11" i="280"/>
  <c r="AF13" i="282"/>
  <c r="AD13" i="280"/>
  <c r="AD16" i="280" s="1"/>
  <c r="AC73" i="265"/>
  <c r="AD15" i="282"/>
  <c r="AD18" i="282" s="1"/>
  <c r="AC59" i="265"/>
  <c r="AC60" i="265" s="1"/>
  <c r="AC30" i="281"/>
  <c r="AC36" i="281" s="1"/>
  <c r="AC38" i="281" s="1"/>
  <c r="AC84" i="281" s="1"/>
  <c r="AE4" i="275"/>
  <c r="AE108" i="273"/>
  <c r="AE13" i="281"/>
  <c r="R42" i="280"/>
  <c r="R37" i="280"/>
  <c r="R53" i="265"/>
  <c r="S121" i="281"/>
  <c r="S112" i="281" s="1"/>
  <c r="S113" i="281" s="1"/>
  <c r="R69" i="265"/>
  <c r="R75" i="265" s="1"/>
  <c r="R81" i="265" s="1"/>
  <c r="AE57" i="273"/>
  <c r="AE60" i="273" s="1"/>
  <c r="AE66" i="273" s="1"/>
  <c r="AE67" i="273" s="1"/>
  <c r="AE3" i="282" s="1"/>
  <c r="AE119" i="281"/>
  <c r="AF98" i="281"/>
  <c r="AF10" i="265" s="1"/>
  <c r="AF122" i="281"/>
  <c r="AF105" i="281"/>
  <c r="AF110" i="281"/>
  <c r="AD107" i="281"/>
  <c r="AD111" i="281" s="1"/>
  <c r="AC107" i="281"/>
  <c r="AC111" i="281" s="1"/>
  <c r="AB51" i="281"/>
  <c r="S52" i="281"/>
  <c r="S53" i="281" s="1"/>
  <c r="S62" i="281" s="1"/>
  <c r="S63" i="281" s="1"/>
  <c r="AE119" i="273"/>
  <c r="AE120" i="273" s="1"/>
  <c r="AE12" i="281" s="1"/>
  <c r="AE14" i="281" s="1"/>
  <c r="AE28" i="281" s="1"/>
  <c r="AE96" i="281"/>
  <c r="AE97" i="281" s="1"/>
  <c r="AE15" i="275"/>
  <c r="AE20" i="275" s="1"/>
  <c r="AF17" i="275" s="1"/>
  <c r="AE58" i="281"/>
  <c r="AG51" i="273"/>
  <c r="AF58" i="281"/>
  <c r="AF81" i="281"/>
  <c r="AE46" i="281"/>
  <c r="AE72" i="281"/>
  <c r="Q63" i="265"/>
  <c r="Q65" i="265" s="1"/>
  <c r="Q67" i="265" s="1"/>
  <c r="Q80" i="265" s="1"/>
  <c r="R36" i="280"/>
  <c r="P83" i="265"/>
  <c r="P82" i="265"/>
  <c r="S30" i="265"/>
  <c r="AA76" i="281"/>
  <c r="AA78" i="281" s="1"/>
  <c r="AA85" i="281" s="1"/>
  <c r="AA86" i="281" s="1"/>
  <c r="AB83" i="281" s="1"/>
  <c r="AD84" i="281"/>
  <c r="AD71" i="281"/>
  <c r="AD73" i="281" s="1"/>
  <c r="AD77" i="281" s="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I5" i="281"/>
  <c r="AI5" i="280"/>
  <c r="AB25" i="265"/>
  <c r="AB26" i="280"/>
  <c r="AG24" i="273"/>
  <c r="AG25" i="273" s="1"/>
  <c r="AG2" i="280" s="1"/>
  <c r="AG124" i="273"/>
  <c r="AC61" i="281"/>
  <c r="AC45" i="281"/>
  <c r="AC47" i="281" s="1"/>
  <c r="AD109" i="273"/>
  <c r="AF2" i="281"/>
  <c r="AF125" i="273"/>
  <c r="AF126" i="273" s="1"/>
  <c r="AF106" i="281" s="1"/>
  <c r="AF2" i="273"/>
  <c r="X74" i="265"/>
  <c r="Y25" i="280"/>
  <c r="Y28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34" i="280"/>
  <c r="AF23" i="280"/>
  <c r="AF42" i="273"/>
  <c r="AF4" i="282" s="1"/>
  <c r="AF52" i="273"/>
  <c r="AF119" i="273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I5" i="275"/>
  <c r="AI5" i="265"/>
  <c r="AI13" i="273"/>
  <c r="AI14" i="273" s="1"/>
  <c r="AI5" i="277"/>
  <c r="AJ10" i="273"/>
  <c r="AI5" i="273"/>
  <c r="AF4" i="265"/>
  <c r="AG4" i="277"/>
  <c r="AD3" i="275"/>
  <c r="AD3" i="273"/>
  <c r="AD3" i="265"/>
  <c r="AD50" i="273"/>
  <c r="AF57" i="273"/>
  <c r="AF79" i="273"/>
  <c r="AG80" i="273" s="1"/>
  <c r="AG58" i="273" s="1"/>
  <c r="AF15" i="275"/>
  <c r="AF4" i="275" l="1"/>
  <c r="AG75" i="273"/>
  <c r="AG76" i="273" s="1"/>
  <c r="AG2" i="282"/>
  <c r="AE15" i="282"/>
  <c r="AE18" i="282" s="1"/>
  <c r="AD59" i="265"/>
  <c r="AD60" i="265" s="1"/>
  <c r="AE13" i="280"/>
  <c r="AE16" i="280" s="1"/>
  <c r="AD73" i="265"/>
  <c r="R39" i="280"/>
  <c r="S36" i="280" s="1"/>
  <c r="AC50" i="281"/>
  <c r="AC9" i="265"/>
  <c r="AC11" i="265" s="1"/>
  <c r="AC14" i="265" s="1"/>
  <c r="AC19" i="265" s="1"/>
  <c r="AC22" i="265" s="1"/>
  <c r="AF120" i="273"/>
  <c r="AF12" i="281" s="1"/>
  <c r="AF14" i="281" s="1"/>
  <c r="AF28" i="281" s="1"/>
  <c r="AF20" i="275"/>
  <c r="AG17" i="275" s="1"/>
  <c r="AF60" i="273"/>
  <c r="AF66" i="273" s="1"/>
  <c r="AF67" i="273" s="1"/>
  <c r="AF3" i="282" s="1"/>
  <c r="AG2" i="265"/>
  <c r="AG96" i="273"/>
  <c r="AG97" i="273" s="1"/>
  <c r="AG119" i="273" s="1"/>
  <c r="AG120" i="273" s="1"/>
  <c r="AG12" i="281" s="1"/>
  <c r="AE98" i="281"/>
  <c r="AE10" i="265" s="1"/>
  <c r="AE110" i="281"/>
  <c r="AE122" i="281"/>
  <c r="AE105" i="281"/>
  <c r="S114" i="281"/>
  <c r="S31" i="265" s="1"/>
  <c r="S33" i="265" s="1"/>
  <c r="S37" i="265" s="1"/>
  <c r="S42" i="265" s="1"/>
  <c r="S47" i="265" s="1"/>
  <c r="S50" i="265" s="1"/>
  <c r="S123" i="281"/>
  <c r="S124" i="281" s="1"/>
  <c r="AC51" i="281"/>
  <c r="AD51" i="281"/>
  <c r="AG58" i="281"/>
  <c r="AG81" i="281"/>
  <c r="AF46" i="281"/>
  <c r="AF72" i="281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G42" i="273"/>
  <c r="AG4" i="282" s="1"/>
  <c r="AG52" i="273"/>
  <c r="AE109" i="273"/>
  <c r="AD112" i="273"/>
  <c r="AC26" i="280"/>
  <c r="AC25" i="265"/>
  <c r="AG2" i="281"/>
  <c r="AG125" i="273"/>
  <c r="AG126" i="273" s="1"/>
  <c r="AG106" i="281" s="1"/>
  <c r="AG2" i="273"/>
  <c r="AJ5" i="281"/>
  <c r="AJ5" i="280"/>
  <c r="AG2" i="275"/>
  <c r="AH24" i="273"/>
  <c r="AH25" i="273" s="1"/>
  <c r="AH2" i="282" s="1"/>
  <c r="AH124" i="273"/>
  <c r="AG90" i="273"/>
  <c r="AG91" i="273" s="1"/>
  <c r="AG100" i="273" s="1"/>
  <c r="AH101" i="273" s="1"/>
  <c r="AH59" i="273" s="1"/>
  <c r="AG32" i="273"/>
  <c r="AG33" i="273" s="1"/>
  <c r="AD26" i="280"/>
  <c r="Z25" i="280"/>
  <c r="Z28" i="280" s="1"/>
  <c r="Y74" i="265"/>
  <c r="AG4" i="280"/>
  <c r="AG4" i="281"/>
  <c r="AF4" i="280"/>
  <c r="AF4" i="281"/>
  <c r="AE3" i="280"/>
  <c r="AE3" i="281"/>
  <c r="AF4" i="273"/>
  <c r="AH2" i="273"/>
  <c r="AG113" i="273"/>
  <c r="AG114" i="273" s="1"/>
  <c r="AG21" i="281" s="1"/>
  <c r="AG22" i="281"/>
  <c r="AF23" i="281"/>
  <c r="AF29" i="281" s="1"/>
  <c r="AG57" i="273"/>
  <c r="AG23" i="280"/>
  <c r="AG34" i="280"/>
  <c r="AH2" i="277"/>
  <c r="AH4" i="277" s="1"/>
  <c r="AG108" i="273"/>
  <c r="AG79" i="273"/>
  <c r="AH80" i="273" s="1"/>
  <c r="AH58" i="273" s="1"/>
  <c r="AH2" i="280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G96" i="281" l="1"/>
  <c r="AG97" i="281" s="1"/>
  <c r="AF13" i="280"/>
  <c r="AF16" i="280" s="1"/>
  <c r="AE73" i="265"/>
  <c r="AF15" i="282"/>
  <c r="AF18" i="282" s="1"/>
  <c r="AE59" i="265"/>
  <c r="AE60" i="265" s="1"/>
  <c r="AG119" i="281"/>
  <c r="AG11" i="280"/>
  <c r="AG13" i="282"/>
  <c r="AG13" i="281"/>
  <c r="AG14" i="281" s="1"/>
  <c r="AG28" i="281" s="1"/>
  <c r="AG37" i="281"/>
  <c r="S42" i="280"/>
  <c r="S53" i="265"/>
  <c r="S37" i="280"/>
  <c r="S39" i="280" s="1"/>
  <c r="T121" i="281"/>
  <c r="T112" i="281" s="1"/>
  <c r="S69" i="265"/>
  <c r="S75" i="265" s="1"/>
  <c r="S81" i="265" s="1"/>
  <c r="T113" i="281"/>
  <c r="AG98" i="281"/>
  <c r="AG10" i="265" s="1"/>
  <c r="AG110" i="281"/>
  <c r="AG122" i="281"/>
  <c r="AG105" i="281"/>
  <c r="AE61" i="281"/>
  <c r="AE107" i="281"/>
  <c r="AE111" i="281" s="1"/>
  <c r="AG46" i="281"/>
  <c r="AG72" i="281"/>
  <c r="AE45" i="281"/>
  <c r="AE47" i="281" s="1"/>
  <c r="R82" i="265"/>
  <c r="R83" i="265"/>
  <c r="T52" i="281"/>
  <c r="T53" i="281" s="1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H106" i="281" s="1"/>
  <c r="AF109" i="273"/>
  <c r="AE112" i="273"/>
  <c r="AI24" i="273"/>
  <c r="AI25" i="273" s="1"/>
  <c r="AI2" i="282" s="1"/>
  <c r="AI124" i="273"/>
  <c r="AH96" i="273"/>
  <c r="AH97" i="273" s="1"/>
  <c r="AH37" i="281" s="1"/>
  <c r="AH32" i="273"/>
  <c r="AH33" i="273" s="1"/>
  <c r="AH2" i="265"/>
  <c r="AH75" i="273"/>
  <c r="AH76" i="273" s="1"/>
  <c r="AH23" i="280" s="1"/>
  <c r="AG118" i="273"/>
  <c r="AG38" i="273"/>
  <c r="AH39" i="273" s="1"/>
  <c r="AH41" i="273" s="1"/>
  <c r="Z74" i="265"/>
  <c r="AA25" i="280"/>
  <c r="AA28" i="280" s="1"/>
  <c r="AF3" i="280"/>
  <c r="AF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I2" i="265"/>
  <c r="AI75" i="273"/>
  <c r="AI2" i="277"/>
  <c r="AI4" i="277" s="1"/>
  <c r="AJ19" i="273"/>
  <c r="AJ20" i="273" s="1"/>
  <c r="AJ56" i="273"/>
  <c r="AJ47" i="273"/>
  <c r="AJ48" i="273" s="1"/>
  <c r="AJ37" i="273"/>
  <c r="AI2" i="275"/>
  <c r="AI96" i="273"/>
  <c r="AI97" i="273" s="1"/>
  <c r="AI96" i="281" s="1"/>
  <c r="AI97" i="281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G3" i="282" s="1"/>
  <c r="AJ51" i="273"/>
  <c r="AG15" i="282" l="1"/>
  <c r="AG18" i="282" s="1"/>
  <c r="AF59" i="265"/>
  <c r="AF60" i="265" s="1"/>
  <c r="AG13" i="280"/>
  <c r="AG16" i="280" s="1"/>
  <c r="AF73" i="265"/>
  <c r="AH11" i="280"/>
  <c r="AH13" i="282"/>
  <c r="S63" i="265"/>
  <c r="S65" i="265" s="1"/>
  <c r="S67" i="265" s="1"/>
  <c r="S80" i="265" s="1"/>
  <c r="S83" i="265" s="1"/>
  <c r="T36" i="280"/>
  <c r="AH113" i="273"/>
  <c r="AH114" i="273" s="1"/>
  <c r="AH21" i="281" s="1"/>
  <c r="AH23" i="281" s="1"/>
  <c r="AH29" i="281" s="1"/>
  <c r="AH22" i="281"/>
  <c r="AH119" i="273"/>
  <c r="AH120" i="273" s="1"/>
  <c r="AH12" i="281" s="1"/>
  <c r="AH13" i="281"/>
  <c r="AH15" i="275"/>
  <c r="AH20" i="275" s="1"/>
  <c r="AI17" i="275" s="1"/>
  <c r="AH119" i="281"/>
  <c r="AI98" i="281"/>
  <c r="AI10" i="265" s="1"/>
  <c r="AI110" i="281"/>
  <c r="AI122" i="281"/>
  <c r="AI105" i="281"/>
  <c r="T114" i="281"/>
  <c r="T31" i="265" s="1"/>
  <c r="T123" i="281"/>
  <c r="T124" i="281" s="1"/>
  <c r="AF107" i="281"/>
  <c r="AF111" i="281" s="1"/>
  <c r="AG107" i="281"/>
  <c r="AG111" i="281" s="1"/>
  <c r="AE51" i="281"/>
  <c r="AH108" i="273"/>
  <c r="AH96" i="281"/>
  <c r="AH97" i="281" s="1"/>
  <c r="AH58" i="281"/>
  <c r="AH81" i="281"/>
  <c r="AH46" i="281"/>
  <c r="AH72" i="281"/>
  <c r="T62" i="281"/>
  <c r="T63" i="281" s="1"/>
  <c r="T30" i="265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26" i="280"/>
  <c r="AL5" i="281"/>
  <c r="AL5" i="280"/>
  <c r="AG9" i="265"/>
  <c r="AG11" i="265" s="1"/>
  <c r="AG14" i="265" s="1"/>
  <c r="AG19" i="265" s="1"/>
  <c r="AG22" i="265" s="1"/>
  <c r="AG26" i="280" s="1"/>
  <c r="AG61" i="281"/>
  <c r="AG50" i="281"/>
  <c r="AG45" i="281"/>
  <c r="AG47" i="281" s="1"/>
  <c r="AH52" i="273"/>
  <c r="AH42" i="273"/>
  <c r="AH4" i="282" s="1"/>
  <c r="AH38" i="273"/>
  <c r="AI39" i="273" s="1"/>
  <c r="AI41" i="273" s="1"/>
  <c r="AH118" i="273"/>
  <c r="AJ24" i="273"/>
  <c r="AJ25" i="273" s="1"/>
  <c r="AJ75" i="273" s="1"/>
  <c r="AJ76" i="273" s="1"/>
  <c r="AJ124" i="273"/>
  <c r="AI76" i="273"/>
  <c r="AH79" i="273"/>
  <c r="AI80" i="273" s="1"/>
  <c r="AI58" i="273" s="1"/>
  <c r="AH34" i="280"/>
  <c r="AF9" i="265"/>
  <c r="AF11" i="265" s="1"/>
  <c r="AF14" i="265" s="1"/>
  <c r="AF19" i="265" s="1"/>
  <c r="AF22" i="265" s="1"/>
  <c r="AF26" i="280" s="1"/>
  <c r="AF61" i="281"/>
  <c r="AF50" i="281"/>
  <c r="AF45" i="281"/>
  <c r="AF47" i="281" s="1"/>
  <c r="AH57" i="273"/>
  <c r="AH60" i="273" s="1"/>
  <c r="AI2" i="281"/>
  <c r="AI125" i="273"/>
  <c r="AI126" i="273" s="1"/>
  <c r="AI106" i="281" s="1"/>
  <c r="AI32" i="273"/>
  <c r="AI33" i="273" s="1"/>
  <c r="AG109" i="273"/>
  <c r="AF112" i="273"/>
  <c r="AA74" i="265"/>
  <c r="AB25" i="280"/>
  <c r="AB28" i="280" s="1"/>
  <c r="AG3" i="280"/>
  <c r="AG3" i="281"/>
  <c r="AH14" i="281"/>
  <c r="AH28" i="281" s="1"/>
  <c r="AI119" i="273"/>
  <c r="AI37" i="281"/>
  <c r="AI22" i="281"/>
  <c r="AI13" i="281"/>
  <c r="AI113" i="273"/>
  <c r="AI114" i="273" s="1"/>
  <c r="AI21" i="281" s="1"/>
  <c r="AI108" i="273"/>
  <c r="AJ2" i="277"/>
  <c r="AJ4" i="277" s="1"/>
  <c r="AK37" i="273"/>
  <c r="AK47" i="273"/>
  <c r="AK48" i="273" s="1"/>
  <c r="AK51" i="273" s="1"/>
  <c r="AK56" i="273"/>
  <c r="AK19" i="273"/>
  <c r="AK20" i="273" s="1"/>
  <c r="AL13" i="273"/>
  <c r="AL14" i="273" s="1"/>
  <c r="AM10" i="273"/>
  <c r="AL5" i="273"/>
  <c r="AL5" i="265"/>
  <c r="AL5" i="277"/>
  <c r="AL5" i="275"/>
  <c r="AK2" i="277"/>
  <c r="AH66" i="273"/>
  <c r="AH67" i="273" s="1"/>
  <c r="AH3" i="282" s="1"/>
  <c r="AG50" i="273"/>
  <c r="AG3" i="273"/>
  <c r="AG3" i="265"/>
  <c r="AG3" i="275"/>
  <c r="AJ119" i="281" l="1"/>
  <c r="AJ11" i="280"/>
  <c r="AJ13" i="282"/>
  <c r="AI34" i="280"/>
  <c r="AI13" i="282"/>
  <c r="AI11" i="280"/>
  <c r="AJ2" i="275"/>
  <c r="AJ2" i="282"/>
  <c r="AH13" i="280"/>
  <c r="AH16" i="280" s="1"/>
  <c r="AG73" i="265"/>
  <c r="AH15" i="282"/>
  <c r="AH18" i="282" s="1"/>
  <c r="AG59" i="265"/>
  <c r="AG60" i="265" s="1"/>
  <c r="T33" i="265"/>
  <c r="T37" i="265" s="1"/>
  <c r="T42" i="265" s="1"/>
  <c r="T47" i="265" s="1"/>
  <c r="T50" i="265" s="1"/>
  <c r="T42" i="280" s="1"/>
  <c r="S82" i="265"/>
  <c r="AJ90" i="273"/>
  <c r="AJ91" i="273" s="1"/>
  <c r="AJ100" i="273" s="1"/>
  <c r="AK101" i="273" s="1"/>
  <c r="AK59" i="273" s="1"/>
  <c r="AI81" i="281"/>
  <c r="AI119" i="281"/>
  <c r="U121" i="281"/>
  <c r="U112" i="281" s="1"/>
  <c r="T69" i="265"/>
  <c r="T75" i="265" s="1"/>
  <c r="T81" i="265" s="1"/>
  <c r="AH98" i="281"/>
  <c r="AH10" i="265" s="1"/>
  <c r="AH122" i="281"/>
  <c r="AH105" i="281"/>
  <c r="AH110" i="281"/>
  <c r="AF51" i="281"/>
  <c r="AG51" i="281"/>
  <c r="AJ58" i="281"/>
  <c r="AJ81" i="281"/>
  <c r="AI120" i="273"/>
  <c r="AI12" i="281" s="1"/>
  <c r="AI46" i="281"/>
  <c r="AI72" i="281"/>
  <c r="AG25" i="265"/>
  <c r="AF25" i="265"/>
  <c r="T53" i="265"/>
  <c r="T37" i="280"/>
  <c r="T39" i="280" s="1"/>
  <c r="U60" i="28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2" i="282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106" i="281" s="1"/>
  <c r="AJ2" i="265"/>
  <c r="AJ2" i="273"/>
  <c r="AI52" i="273"/>
  <c r="AI42" i="273"/>
  <c r="AI4" i="282" s="1"/>
  <c r="AH4" i="280"/>
  <c r="AH4" i="275"/>
  <c r="AH4" i="281"/>
  <c r="AH4" i="265"/>
  <c r="AH4" i="273"/>
  <c r="AJ79" i="273"/>
  <c r="AK80" i="273" s="1"/>
  <c r="AK58" i="273" s="1"/>
  <c r="AJ96" i="273"/>
  <c r="AJ97" i="273" s="1"/>
  <c r="AJ32" i="273"/>
  <c r="AJ33" i="273" s="1"/>
  <c r="AI23" i="280"/>
  <c r="AJ2" i="280"/>
  <c r="AI14" i="281"/>
  <c r="AI28" i="281" s="1"/>
  <c r="AH109" i="273"/>
  <c r="AG112" i="273"/>
  <c r="AC25" i="280"/>
  <c r="AC28" i="280" s="1"/>
  <c r="AB74" i="265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34" i="280"/>
  <c r="AJ23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96" i="281" s="1"/>
  <c r="AK97" i="281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I3" i="282" s="1"/>
  <c r="AH3" i="273"/>
  <c r="AH50" i="273"/>
  <c r="AH3" i="275"/>
  <c r="AH3" i="265"/>
  <c r="AK4" i="277"/>
  <c r="AK119" i="281" l="1"/>
  <c r="AK11" i="280"/>
  <c r="AK13" i="282"/>
  <c r="AI15" i="282"/>
  <c r="AI18" i="282" s="1"/>
  <c r="AH59" i="265"/>
  <c r="AH60" i="265" s="1"/>
  <c r="AI13" i="280"/>
  <c r="AI16" i="280" s="1"/>
  <c r="AH73" i="265"/>
  <c r="AK98" i="281"/>
  <c r="AK10" i="265" s="1"/>
  <c r="AK110" i="281"/>
  <c r="AK122" i="281"/>
  <c r="AK105" i="281"/>
  <c r="AH107" i="281"/>
  <c r="AH111" i="281" s="1"/>
  <c r="U52" i="281"/>
  <c r="U53" i="281" s="1"/>
  <c r="U113" i="281"/>
  <c r="AJ119" i="273"/>
  <c r="AJ120" i="273" s="1"/>
  <c r="AJ12" i="281" s="1"/>
  <c r="AJ96" i="281"/>
  <c r="AJ97" i="281" s="1"/>
  <c r="AL51" i="273"/>
  <c r="AJ46" i="281"/>
  <c r="AJ72" i="281"/>
  <c r="AK58" i="281"/>
  <c r="AK81" i="281"/>
  <c r="AJ60" i="273"/>
  <c r="AJ14" i="281"/>
  <c r="AJ28" i="281" s="1"/>
  <c r="AI30" i="281"/>
  <c r="AI36" i="281" s="1"/>
  <c r="AI38" i="281" s="1"/>
  <c r="U62" i="281"/>
  <c r="U63" i="281" s="1"/>
  <c r="U30" i="265"/>
  <c r="T63" i="265"/>
  <c r="T65" i="265" s="1"/>
  <c r="T67" i="265" s="1"/>
  <c r="T80" i="265" s="1"/>
  <c r="U36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2" i="282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I109" i="273"/>
  <c r="AH112" i="273"/>
  <c r="AK79" i="273"/>
  <c r="AL80" i="273" s="1"/>
  <c r="AL58" i="273" s="1"/>
  <c r="AN5" i="281"/>
  <c r="AN5" i="280"/>
  <c r="AI45" i="281"/>
  <c r="AI47" i="281" s="1"/>
  <c r="AJ22" i="281"/>
  <c r="AJ108" i="273"/>
  <c r="AJ38" i="273"/>
  <c r="AK39" i="273" s="1"/>
  <c r="AK41" i="273" s="1"/>
  <c r="AK42" i="273" s="1"/>
  <c r="AJ118" i="273"/>
  <c r="AI4" i="281"/>
  <c r="AI4" i="275"/>
  <c r="AI4" i="280"/>
  <c r="AI4" i="273"/>
  <c r="AI4" i="265"/>
  <c r="AJ52" i="273"/>
  <c r="AJ42" i="273"/>
  <c r="AJ4" i="282" s="1"/>
  <c r="AK2" i="281"/>
  <c r="AK125" i="273"/>
  <c r="AK126" i="273" s="1"/>
  <c r="AK106" i="281" s="1"/>
  <c r="AK2" i="275"/>
  <c r="AJ23" i="281"/>
  <c r="AJ29" i="281" s="1"/>
  <c r="AJ30" i="281" s="1"/>
  <c r="AJ36" i="281" s="1"/>
  <c r="AJ38" i="281" s="1"/>
  <c r="AC74" i="265"/>
  <c r="AD25" i="280"/>
  <c r="AD28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2" i="280"/>
  <c r="AK23" i="280"/>
  <c r="AK34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L4" i="282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J3" i="282" s="1"/>
  <c r="AK4" i="280" l="1"/>
  <c r="AK4" i="282"/>
  <c r="AJ13" i="280"/>
  <c r="AJ16" i="280" s="1"/>
  <c r="AI73" i="265"/>
  <c r="AJ15" i="282"/>
  <c r="AJ18" i="282" s="1"/>
  <c r="AI59" i="265"/>
  <c r="AI60" i="265" s="1"/>
  <c r="AL11" i="280"/>
  <c r="AL13" i="282"/>
  <c r="AL79" i="273"/>
  <c r="AM80" i="273" s="1"/>
  <c r="AM58" i="273" s="1"/>
  <c r="AL119" i="281"/>
  <c r="AJ98" i="281"/>
  <c r="AJ10" i="265" s="1"/>
  <c r="AJ122" i="281"/>
  <c r="AJ105" i="281"/>
  <c r="AJ107" i="281" s="1"/>
  <c r="AJ111" i="281" s="1"/>
  <c r="AJ110" i="281"/>
  <c r="U114" i="281"/>
  <c r="U31" i="265" s="1"/>
  <c r="U33" i="265" s="1"/>
  <c r="U37" i="265" s="1"/>
  <c r="U42" i="265" s="1"/>
  <c r="U47" i="265" s="1"/>
  <c r="U50" i="265" s="1"/>
  <c r="U123" i="281"/>
  <c r="U124" i="281" s="1"/>
  <c r="AI84" i="281"/>
  <c r="AI107" i="281"/>
  <c r="AI111" i="281" s="1"/>
  <c r="AI51" i="281"/>
  <c r="AH51" i="281"/>
  <c r="AI61" i="281"/>
  <c r="AI71" i="28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26" i="280"/>
  <c r="AO5" i="281"/>
  <c r="AO5" i="280"/>
  <c r="AM24" i="273"/>
  <c r="AM25" i="273" s="1"/>
  <c r="AM2" i="282" s="1"/>
  <c r="AM124" i="273"/>
  <c r="AJ9" i="265"/>
  <c r="AJ61" i="281"/>
  <c r="AJ50" i="281"/>
  <c r="AJ45" i="281"/>
  <c r="AJ47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106" i="281" s="1"/>
  <c r="AL2" i="265"/>
  <c r="AL2" i="273"/>
  <c r="AL32" i="273"/>
  <c r="AL33" i="273" s="1"/>
  <c r="AL96" i="273"/>
  <c r="AL97" i="273" s="1"/>
  <c r="AL96" i="281" s="1"/>
  <c r="AL97" i="281" s="1"/>
  <c r="AK23" i="281"/>
  <c r="AK29" i="281" s="1"/>
  <c r="AD74" i="265"/>
  <c r="AE25" i="280"/>
  <c r="AE28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M38" i="273" s="1"/>
  <c r="AL34" i="280"/>
  <c r="AL23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O5" i="265"/>
  <c r="AP10" i="273"/>
  <c r="AO5" i="275"/>
  <c r="AO5" i="273"/>
  <c r="AO13" i="273"/>
  <c r="AO14" i="273" s="1"/>
  <c r="AJ3" i="265"/>
  <c r="AJ3" i="275"/>
  <c r="AJ3" i="273"/>
  <c r="AJ50" i="273"/>
  <c r="AM4" i="277"/>
  <c r="AL60" i="273"/>
  <c r="AK66" i="273"/>
  <c r="AK67" i="273" s="1"/>
  <c r="AK3" i="282" s="1"/>
  <c r="AK112" i="273"/>
  <c r="AL4" i="265"/>
  <c r="AL4" i="275"/>
  <c r="AL4" i="273"/>
  <c r="AK15" i="282" l="1"/>
  <c r="AK18" i="282" s="1"/>
  <c r="AJ59" i="265"/>
  <c r="AJ60" i="265" s="1"/>
  <c r="AK13" i="280"/>
  <c r="AK16" i="280" s="1"/>
  <c r="AJ73" i="265"/>
  <c r="AN2" i="277"/>
  <c r="AM118" i="273"/>
  <c r="U42" i="280"/>
  <c r="U53" i="265"/>
  <c r="U37" i="280"/>
  <c r="U39" i="280" s="1"/>
  <c r="U63" i="265" s="1"/>
  <c r="U65" i="265" s="1"/>
  <c r="U67" i="265" s="1"/>
  <c r="U80" i="265" s="1"/>
  <c r="V121" i="281"/>
  <c r="V112" i="281" s="1"/>
  <c r="V113" i="281" s="1"/>
  <c r="U69" i="265"/>
  <c r="U75" i="265" s="1"/>
  <c r="U81" i="265" s="1"/>
  <c r="AL98" i="281"/>
  <c r="AL10" i="265" s="1"/>
  <c r="AL122" i="281"/>
  <c r="AL105" i="281"/>
  <c r="AL110" i="281"/>
  <c r="AJ11" i="265"/>
  <c r="AJ14" i="265" s="1"/>
  <c r="AJ19" i="265" s="1"/>
  <c r="AJ22" i="265" s="1"/>
  <c r="AJ51" i="281"/>
  <c r="AM113" i="273"/>
  <c r="AM96" i="281"/>
  <c r="AM97" i="281" s="1"/>
  <c r="AL46" i="281"/>
  <c r="AL72" i="281"/>
  <c r="AI25" i="265"/>
  <c r="AI26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106" i="281" s="1"/>
  <c r="AM2" i="275"/>
  <c r="AM75" i="273"/>
  <c r="AM76" i="273" s="1"/>
  <c r="AM34" i="280" s="1"/>
  <c r="AK30" i="281"/>
  <c r="AK36" i="281" s="1"/>
  <c r="AK38" i="281" s="1"/>
  <c r="AE74" i="265"/>
  <c r="AF25" i="280"/>
  <c r="AF28" i="280" s="1"/>
  <c r="AK3" i="280"/>
  <c r="AK3" i="281"/>
  <c r="AM108" i="273"/>
  <c r="AM37" i="281"/>
  <c r="AM22" i="281"/>
  <c r="AM13" i="281"/>
  <c r="AM119" i="273"/>
  <c r="AM23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3" i="282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2" i="265" l="1"/>
  <c r="AN2" i="282"/>
  <c r="AM119" i="281"/>
  <c r="AM13" i="282"/>
  <c r="AM11" i="280"/>
  <c r="AL13" i="280"/>
  <c r="AL16" i="280" s="1"/>
  <c r="AK73" i="265"/>
  <c r="AL15" i="282"/>
  <c r="AL18" i="282" s="1"/>
  <c r="AK59" i="265"/>
  <c r="AK60" i="265" s="1"/>
  <c r="V36" i="280"/>
  <c r="V114" i="281"/>
  <c r="V31" i="265" s="1"/>
  <c r="V123" i="281"/>
  <c r="V124" i="281" s="1"/>
  <c r="AM98" i="281"/>
  <c r="AM10" i="265" s="1"/>
  <c r="AM110" i="281"/>
  <c r="AM122" i="281"/>
  <c r="AM105" i="281"/>
  <c r="AJ26" i="280"/>
  <c r="AJ25" i="265"/>
  <c r="AK107" i="281"/>
  <c r="AK111" i="281" s="1"/>
  <c r="AN2" i="273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42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L23" i="281"/>
  <c r="AL29" i="281" s="1"/>
  <c r="AN2" i="281"/>
  <c r="AN125" i="273"/>
  <c r="AN126" i="273" s="1"/>
  <c r="AN106" i="281" s="1"/>
  <c r="AN32" i="273"/>
  <c r="AN33" i="273" s="1"/>
  <c r="AN90" i="273"/>
  <c r="AN91" i="273" s="1"/>
  <c r="AN100" i="273" s="1"/>
  <c r="AO101" i="273" s="1"/>
  <c r="AO59" i="273" s="1"/>
  <c r="AN96" i="273"/>
  <c r="AN97" i="273" s="1"/>
  <c r="AN96" i="281" s="1"/>
  <c r="AN97" i="281" s="1"/>
  <c r="AN2" i="275"/>
  <c r="AN75" i="273"/>
  <c r="AN76" i="273" s="1"/>
  <c r="AL14" i="281"/>
  <c r="AL28" i="281" s="1"/>
  <c r="AM52" i="273"/>
  <c r="AM42" i="273"/>
  <c r="AM4" i="282" s="1"/>
  <c r="AM114" i="273"/>
  <c r="AM21" i="281" s="1"/>
  <c r="AM23" i="281" s="1"/>
  <c r="AM29" i="281" s="1"/>
  <c r="AG25" i="280"/>
  <c r="AG28" i="280" s="1"/>
  <c r="AF74" i="265"/>
  <c r="AL3" i="280"/>
  <c r="AL3" i="281"/>
  <c r="AM14" i="281"/>
  <c r="AM28" i="281" s="1"/>
  <c r="AN37" i="281"/>
  <c r="AN13" i="281"/>
  <c r="AN23" i="280"/>
  <c r="AO32" i="273"/>
  <c r="AO33" i="273" s="1"/>
  <c r="AO118" i="273" s="1"/>
  <c r="AN42" i="273"/>
  <c r="AQ5" i="275"/>
  <c r="AQ5" i="265"/>
  <c r="AQ13" i="273"/>
  <c r="AQ14" i="273" s="1"/>
  <c r="AQ5" i="273"/>
  <c r="AR10" i="273"/>
  <c r="AP37" i="273"/>
  <c r="AP47" i="273"/>
  <c r="AP48" i="273" s="1"/>
  <c r="AP51" i="273" s="1"/>
  <c r="AP19" i="273"/>
  <c r="AP20" i="273" s="1"/>
  <c r="AP56" i="273"/>
  <c r="AM66" i="273"/>
  <c r="AM67" i="273" s="1"/>
  <c r="AM3" i="282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N4" i="281" l="1"/>
  <c r="AN4" i="282"/>
  <c r="AN119" i="281"/>
  <c r="AN11" i="280"/>
  <c r="AN13" i="282"/>
  <c r="AM15" i="282"/>
  <c r="AM18" i="282" s="1"/>
  <c r="AL59" i="265"/>
  <c r="AL60" i="265" s="1"/>
  <c r="AM13" i="280"/>
  <c r="AM16" i="280" s="1"/>
  <c r="AL73" i="265"/>
  <c r="AO2" i="280"/>
  <c r="AO2" i="282"/>
  <c r="AO2" i="273"/>
  <c r="AO96" i="273"/>
  <c r="AO97" i="273" s="1"/>
  <c r="AO96" i="281" s="1"/>
  <c r="AO97" i="281" s="1"/>
  <c r="AO110" i="281" s="1"/>
  <c r="AO2" i="265"/>
  <c r="W121" i="281"/>
  <c r="W112" i="281" s="1"/>
  <c r="V69" i="265"/>
  <c r="V75" i="265" s="1"/>
  <c r="V81" i="265" s="1"/>
  <c r="AO98" i="281"/>
  <c r="AO10" i="265" s="1"/>
  <c r="AN98" i="281"/>
  <c r="AN10" i="265" s="1"/>
  <c r="AN122" i="281"/>
  <c r="AN105" i="281"/>
  <c r="AN110" i="281"/>
  <c r="AK51" i="281"/>
  <c r="AN46" i="281"/>
  <c r="AN72" i="281"/>
  <c r="AO2" i="275"/>
  <c r="AO90" i="273"/>
  <c r="AO91" i="273" s="1"/>
  <c r="AO100" i="273" s="1"/>
  <c r="AP101" i="273" s="1"/>
  <c r="AP59" i="273" s="1"/>
  <c r="AN58" i="281"/>
  <c r="AN81" i="281"/>
  <c r="V37" i="280"/>
  <c r="V39" i="280" s="1"/>
  <c r="V53" i="265"/>
  <c r="W60" i="281"/>
  <c r="V64" i="265"/>
  <c r="AJ76" i="281"/>
  <c r="AJ78" i="281" s="1"/>
  <c r="AJ85" i="281" s="1"/>
  <c r="AJ86" i="281" s="1"/>
  <c r="AK83" i="281" s="1"/>
  <c r="AK26" i="280"/>
  <c r="AL30" i="281"/>
  <c r="AL36" i="281" s="1"/>
  <c r="AL38" i="281" s="1"/>
  <c r="AL45" i="281" s="1"/>
  <c r="AL47" i="281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34" i="280"/>
  <c r="AN22" i="281"/>
  <c r="AN113" i="273"/>
  <c r="AN114" i="273" s="1"/>
  <c r="AN21" i="281" s="1"/>
  <c r="AM4" i="280"/>
  <c r="AM4" i="273"/>
  <c r="AM4" i="281"/>
  <c r="AM4" i="265"/>
  <c r="AM4" i="275"/>
  <c r="AO2" i="281"/>
  <c r="AO125" i="273"/>
  <c r="AO126" i="273" s="1"/>
  <c r="AO106" i="281" s="1"/>
  <c r="AO75" i="273"/>
  <c r="AO76" i="273" s="1"/>
  <c r="AH25" i="280"/>
  <c r="AH28" i="280" s="1"/>
  <c r="AG74" i="265"/>
  <c r="AM3" i="280"/>
  <c r="AM3" i="281"/>
  <c r="AO119" i="273"/>
  <c r="AO120" i="273" s="1"/>
  <c r="AO12" i="281" s="1"/>
  <c r="AO22" i="281"/>
  <c r="AN4" i="265"/>
  <c r="AN4" i="280"/>
  <c r="AN4" i="275"/>
  <c r="AP32" i="273"/>
  <c r="AP33" i="273" s="1"/>
  <c r="AP118" i="273" s="1"/>
  <c r="AN4" i="273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N3" i="282" s="1"/>
  <c r="AM3" i="265"/>
  <c r="AM3" i="275"/>
  <c r="AM3" i="273"/>
  <c r="AM50" i="273"/>
  <c r="AO122" i="281" l="1"/>
  <c r="AN13" i="280"/>
  <c r="AN16" i="280" s="1"/>
  <c r="AM73" i="265"/>
  <c r="AN15" i="282"/>
  <c r="AN18" i="282" s="1"/>
  <c r="AM59" i="265"/>
  <c r="AM60" i="265" s="1"/>
  <c r="AO11" i="280"/>
  <c r="AO13" i="282"/>
  <c r="AP2" i="273"/>
  <c r="AP2" i="282"/>
  <c r="AN112" i="273"/>
  <c r="AO108" i="273"/>
  <c r="AO109" i="273" s="1"/>
  <c r="AO112" i="273" s="1"/>
  <c r="AP39" i="273"/>
  <c r="AP41" i="273" s="1"/>
  <c r="AO113" i="273"/>
  <c r="AO13" i="281"/>
  <c r="AO37" i="281"/>
  <c r="AO105" i="281"/>
  <c r="AP38" i="273"/>
  <c r="AP96" i="273"/>
  <c r="AP97" i="273" s="1"/>
  <c r="AP37" i="281" s="1"/>
  <c r="AO81" i="281"/>
  <c r="AO119" i="281"/>
  <c r="AL9" i="265"/>
  <c r="AL11" i="265" s="1"/>
  <c r="AL14" i="265" s="1"/>
  <c r="AL19" i="265" s="1"/>
  <c r="AL22" i="265" s="1"/>
  <c r="AL25" i="265" s="1"/>
  <c r="AL107" i="281"/>
  <c r="AL111" i="281" s="1"/>
  <c r="W52" i="281"/>
  <c r="W53" i="281" s="1"/>
  <c r="W30" i="265" s="1"/>
  <c r="W113" i="281"/>
  <c r="AL51" i="281"/>
  <c r="AM107" i="281"/>
  <c r="AM111" i="281" s="1"/>
  <c r="AL61" i="281"/>
  <c r="AO46" i="281"/>
  <c r="AO72" i="281"/>
  <c r="AL50" i="281"/>
  <c r="W36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34" i="280"/>
  <c r="AO79" i="273"/>
  <c r="AP80" i="273" s="1"/>
  <c r="AP58" i="273" s="1"/>
  <c r="AO23" i="280"/>
  <c r="AO57" i="273"/>
  <c r="AO60" i="273" s="1"/>
  <c r="AO66" i="273" s="1"/>
  <c r="AO67" i="273" s="1"/>
  <c r="AO3" i="282" s="1"/>
  <c r="AO15" i="275"/>
  <c r="AO20" i="275" s="1"/>
  <c r="AP17" i="275" s="1"/>
  <c r="AQ24" i="273"/>
  <c r="AQ25" i="273" s="1"/>
  <c r="AQ124" i="273"/>
  <c r="AP2" i="281"/>
  <c r="AP125" i="273"/>
  <c r="AP126" i="273" s="1"/>
  <c r="AP106" i="281" s="1"/>
  <c r="AP75" i="273"/>
  <c r="AP76" i="273" s="1"/>
  <c r="AM9" i="265"/>
  <c r="AM11" i="265" s="1"/>
  <c r="AM14" i="265" s="1"/>
  <c r="AM19" i="265" s="1"/>
  <c r="AM22" i="265" s="1"/>
  <c r="AM61" i="281"/>
  <c r="AM50" i="281"/>
  <c r="AM45" i="281"/>
  <c r="AM47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O4" i="282" s="1"/>
  <c r="AI25" i="280"/>
  <c r="AI28" i="280" s="1"/>
  <c r="AH74" i="265"/>
  <c r="AN3" i="280"/>
  <c r="AN3" i="281"/>
  <c r="AO14" i="281"/>
  <c r="AO28" i="281" s="1"/>
  <c r="AP13" i="281"/>
  <c r="AP108" i="273"/>
  <c r="AR37" i="273"/>
  <c r="AR47" i="273"/>
  <c r="AR48" i="273" s="1"/>
  <c r="AR56" i="273"/>
  <c r="AR19" i="273"/>
  <c r="AR20" i="273" s="1"/>
  <c r="AQ39" i="273"/>
  <c r="AQ41" i="273" s="1"/>
  <c r="AQ42" i="273" s="1"/>
  <c r="AQ4" i="282" s="1"/>
  <c r="AS5" i="265"/>
  <c r="AS5" i="275"/>
  <c r="AT10" i="273"/>
  <c r="AS13" i="273"/>
  <c r="AS14" i="273" s="1"/>
  <c r="AS5" i="273"/>
  <c r="AN50" i="273"/>
  <c r="AN3" i="275"/>
  <c r="AN3" i="265"/>
  <c r="AN3" i="273"/>
  <c r="AP11" i="280" l="1"/>
  <c r="AP13" i="282"/>
  <c r="AQ2" i="273"/>
  <c r="AQ2" i="282"/>
  <c r="AO15" i="282"/>
  <c r="AO18" i="282" s="1"/>
  <c r="AN59" i="265"/>
  <c r="AN60" i="265" s="1"/>
  <c r="AO13" i="280"/>
  <c r="AO16" i="280" s="1"/>
  <c r="AN73" i="265"/>
  <c r="AP109" i="273"/>
  <c r="AP52" i="273"/>
  <c r="AP42" i="273"/>
  <c r="AP4" i="282" s="1"/>
  <c r="AQ96" i="273"/>
  <c r="AQ97" i="273" s="1"/>
  <c r="AQ2" i="280"/>
  <c r="AP81" i="281"/>
  <c r="AP119" i="281"/>
  <c r="AP96" i="281"/>
  <c r="AP97" i="281" s="1"/>
  <c r="AP119" i="273"/>
  <c r="AP120" i="273" s="1"/>
  <c r="AP12" i="281" s="1"/>
  <c r="AP14" i="281" s="1"/>
  <c r="AP28" i="281" s="1"/>
  <c r="AP22" i="281"/>
  <c r="AP113" i="273"/>
  <c r="AP114" i="273" s="1"/>
  <c r="AP21" i="281" s="1"/>
  <c r="AP23" i="281" s="1"/>
  <c r="AP29" i="281" s="1"/>
  <c r="AP30" i="281" s="1"/>
  <c r="AP36" i="281" s="1"/>
  <c r="AP38" i="281" s="1"/>
  <c r="AL26" i="280"/>
  <c r="W114" i="281"/>
  <c r="W31" i="265" s="1"/>
  <c r="W33" i="265" s="1"/>
  <c r="W37" i="265" s="1"/>
  <c r="W42" i="265" s="1"/>
  <c r="W47" i="265" s="1"/>
  <c r="W50" i="265" s="1"/>
  <c r="W123" i="281"/>
  <c r="W124" i="281" s="1"/>
  <c r="AN107" i="281"/>
  <c r="AN111" i="281" s="1"/>
  <c r="W62" i="281"/>
  <c r="W63" i="281" s="1"/>
  <c r="W64" i="265" s="1"/>
  <c r="AM51" i="281"/>
  <c r="AP46" i="281"/>
  <c r="AP72" i="281"/>
  <c r="X60" i="281"/>
  <c r="V83" i="265"/>
  <c r="V82" i="265"/>
  <c r="AL76" i="281"/>
  <c r="AL78" i="281" s="1"/>
  <c r="AL85" i="281" s="1"/>
  <c r="AL86" i="281" s="1"/>
  <c r="AM83" i="281" s="1"/>
  <c r="AO30" i="281"/>
  <c r="AO36" i="281" s="1"/>
  <c r="AO38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R24" i="273"/>
  <c r="AR25" i="273" s="1"/>
  <c r="AR2" i="265" s="1"/>
  <c r="AR124" i="273"/>
  <c r="AP58" i="281"/>
  <c r="AP23" i="280"/>
  <c r="AP57" i="273"/>
  <c r="AP60" i="273" s="1"/>
  <c r="AP66" i="273" s="1"/>
  <c r="AP67" i="273" s="1"/>
  <c r="AP3" i="282" s="1"/>
  <c r="AP15" i="275"/>
  <c r="AP20" i="275" s="1"/>
  <c r="AQ17" i="275" s="1"/>
  <c r="AP34" i="280"/>
  <c r="AP79" i="273"/>
  <c r="AQ80" i="273" s="1"/>
  <c r="AQ58" i="273" s="1"/>
  <c r="AQ2" i="281"/>
  <c r="AQ125" i="273"/>
  <c r="AQ126" i="273" s="1"/>
  <c r="AQ106" i="281" s="1"/>
  <c r="AT5" i="281"/>
  <c r="AT5" i="280"/>
  <c r="AQ32" i="273"/>
  <c r="AQ33" i="273" s="1"/>
  <c r="AQ2" i="275"/>
  <c r="AQ2" i="265"/>
  <c r="AQ75" i="273"/>
  <c r="AQ76" i="273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26" i="280"/>
  <c r="AM25" i="265"/>
  <c r="AI74" i="265"/>
  <c r="AJ25" i="280"/>
  <c r="AJ28" i="280" s="1"/>
  <c r="AQ4" i="280"/>
  <c r="AQ4" i="281"/>
  <c r="AQ113" i="273"/>
  <c r="AQ37" i="281"/>
  <c r="AQ22" i="281"/>
  <c r="AQ13" i="281"/>
  <c r="AO3" i="280"/>
  <c r="AO3" i="281"/>
  <c r="AR32" i="273"/>
  <c r="AR33" i="273" s="1"/>
  <c r="AR38" i="273" s="1"/>
  <c r="AQ34" i="280"/>
  <c r="AR2" i="275"/>
  <c r="AQ52" i="273"/>
  <c r="AQ119" i="273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112" i="273"/>
  <c r="AO50" i="273"/>
  <c r="AO3" i="273"/>
  <c r="AO3" i="265"/>
  <c r="AO3" i="275"/>
  <c r="AQ13" i="282" l="1"/>
  <c r="AQ11" i="280"/>
  <c r="AR2" i="280"/>
  <c r="AR2" i="282"/>
  <c r="AP13" i="280"/>
  <c r="AP16" i="280" s="1"/>
  <c r="AO73" i="265"/>
  <c r="AP15" i="282"/>
  <c r="AP18" i="282" s="1"/>
  <c r="AO59" i="265"/>
  <c r="AO60" i="265" s="1"/>
  <c r="AR118" i="273"/>
  <c r="AR96" i="273"/>
  <c r="AR97" i="273" s="1"/>
  <c r="AR96" i="281" s="1"/>
  <c r="AR97" i="281" s="1"/>
  <c r="AQ96" i="281"/>
  <c r="AQ97" i="281" s="1"/>
  <c r="AQ108" i="273"/>
  <c r="AQ109" i="273" s="1"/>
  <c r="AP4" i="280"/>
  <c r="AP4" i="275"/>
  <c r="AP4" i="265"/>
  <c r="AP4" i="281"/>
  <c r="AP4" i="273"/>
  <c r="W42" i="280"/>
  <c r="W53" i="265"/>
  <c r="X121" i="281"/>
  <c r="X112" i="281" s="1"/>
  <c r="W69" i="265"/>
  <c r="W75" i="265" s="1"/>
  <c r="W81" i="265" s="1"/>
  <c r="AQ81" i="281"/>
  <c r="AQ119" i="281"/>
  <c r="AR108" i="273"/>
  <c r="AR2" i="273"/>
  <c r="AQ120" i="273"/>
  <c r="AQ12" i="281" s="1"/>
  <c r="AR75" i="273"/>
  <c r="AR90" i="273"/>
  <c r="AR91" i="273" s="1"/>
  <c r="AR100" i="273" s="1"/>
  <c r="AS101" i="273" s="1"/>
  <c r="AS59" i="273" s="1"/>
  <c r="AQ114" i="273"/>
  <c r="AQ21" i="281" s="1"/>
  <c r="AQ23" i="281" s="1"/>
  <c r="AQ29" i="281" s="1"/>
  <c r="W37" i="280"/>
  <c r="W39" i="280" s="1"/>
  <c r="X36" i="280" s="1"/>
  <c r="X113" i="281"/>
  <c r="X114" i="281" s="1"/>
  <c r="X31" i="265" s="1"/>
  <c r="AP122" i="281"/>
  <c r="AP110" i="281"/>
  <c r="AP98" i="281"/>
  <c r="AP10" i="265" s="1"/>
  <c r="AP105" i="281"/>
  <c r="AP107" i="281" s="1"/>
  <c r="AP111" i="281" s="1"/>
  <c r="AR98" i="281"/>
  <c r="AR10" i="265" s="1"/>
  <c r="AR122" i="281"/>
  <c r="AR105" i="281"/>
  <c r="AR110" i="281"/>
  <c r="AN51" i="281"/>
  <c r="AO61" i="281"/>
  <c r="AO107" i="281"/>
  <c r="AO111" i="281" s="1"/>
  <c r="AQ46" i="281"/>
  <c r="AQ72" i="281"/>
  <c r="AO45" i="281"/>
  <c r="AO47" i="281" s="1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3" i="282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124" i="273"/>
  <c r="AQ23" i="280"/>
  <c r="AP9" i="265"/>
  <c r="AP61" i="281"/>
  <c r="AP50" i="281"/>
  <c r="AP45" i="281"/>
  <c r="AP47" i="281" s="1"/>
  <c r="AR2" i="281"/>
  <c r="AR125" i="273"/>
  <c r="AR126" i="273" s="1"/>
  <c r="AR106" i="281" s="1"/>
  <c r="AN25" i="265"/>
  <c r="AN26" i="280"/>
  <c r="AK25" i="280"/>
  <c r="AK28" i="280" s="1"/>
  <c r="AJ74" i="265"/>
  <c r="AP3" i="280"/>
  <c r="AP3" i="281"/>
  <c r="AQ14" i="281"/>
  <c r="AQ28" i="281" s="1"/>
  <c r="AR113" i="273"/>
  <c r="AR114" i="273" s="1"/>
  <c r="AR21" i="281" s="1"/>
  <c r="AR37" i="281"/>
  <c r="AR22" i="281"/>
  <c r="AR23" i="281" s="1"/>
  <c r="AR29" i="281" s="1"/>
  <c r="AR13" i="281"/>
  <c r="AR34" i="280"/>
  <c r="AR119" i="273"/>
  <c r="AR120" i="273" s="1"/>
  <c r="AR12" i="281" s="1"/>
  <c r="AT19" i="273"/>
  <c r="AT20" i="273" s="1"/>
  <c r="AT56" i="273"/>
  <c r="AT37" i="273"/>
  <c r="AT47" i="273"/>
  <c r="AT48" i="273" s="1"/>
  <c r="AT51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15" i="275"/>
  <c r="AR20" i="275" s="1"/>
  <c r="AS17" i="275" s="1"/>
  <c r="AP3" i="265"/>
  <c r="AP3" i="275"/>
  <c r="AP3" i="273"/>
  <c r="AP50" i="273"/>
  <c r="AR60" i="273"/>
  <c r="AR119" i="281" l="1"/>
  <c r="AR11" i="280"/>
  <c r="AR13" i="282"/>
  <c r="AS2" i="280"/>
  <c r="AS2" i="282"/>
  <c r="AQ15" i="282"/>
  <c r="AQ18" i="282" s="1"/>
  <c r="AP59" i="265"/>
  <c r="AP60" i="265" s="1"/>
  <c r="AQ13" i="280"/>
  <c r="AQ16" i="280" s="1"/>
  <c r="AP73" i="265"/>
  <c r="AP11" i="265"/>
  <c r="AP14" i="265" s="1"/>
  <c r="AP19" i="265" s="1"/>
  <c r="AP22" i="265" s="1"/>
  <c r="X123" i="281"/>
  <c r="X124" i="281"/>
  <c r="Y121" i="281" s="1"/>
  <c r="Y112" i="281" s="1"/>
  <c r="AQ98" i="281"/>
  <c r="AQ10" i="265" s="1"/>
  <c r="AQ122" i="281"/>
  <c r="AQ110" i="281"/>
  <c r="AQ105" i="281"/>
  <c r="AQ107" i="281" s="1"/>
  <c r="AQ111" i="281" s="1"/>
  <c r="AR79" i="273"/>
  <c r="AS80" i="273" s="1"/>
  <c r="AS58" i="273" s="1"/>
  <c r="AR23" i="280"/>
  <c r="AQ30" i="281"/>
  <c r="AQ36" i="281" s="1"/>
  <c r="AQ38" i="281" s="1"/>
  <c r="AQ71" i="281" s="1"/>
  <c r="AQ73" i="281" s="1"/>
  <c r="AQ77" i="281" s="1"/>
  <c r="AP51" i="281"/>
  <c r="AO51" i="281"/>
  <c r="AS2" i="273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42" i="280" s="1"/>
  <c r="W82" i="265"/>
  <c r="W83" i="265"/>
  <c r="AN76" i="281"/>
  <c r="AN78" i="281" s="1"/>
  <c r="AN85" i="281" s="1"/>
  <c r="AN86" i="281" s="1"/>
  <c r="AO83" i="281" s="1"/>
  <c r="AQ84" i="281"/>
  <c r="AO25" i="265"/>
  <c r="AO26" i="280"/>
  <c r="AT24" i="273"/>
  <c r="AT25" i="273" s="1"/>
  <c r="AT124" i="273"/>
  <c r="AQ50" i="281"/>
  <c r="AS2" i="281"/>
  <c r="AS125" i="273"/>
  <c r="AS126" i="273" s="1"/>
  <c r="AS106" i="281" s="1"/>
  <c r="AS2" i="275"/>
  <c r="AS32" i="273"/>
  <c r="AS33" i="273" s="1"/>
  <c r="AR42" i="273"/>
  <c r="AR4" i="282" s="1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96" i="281" s="1"/>
  <c r="AS97" i="281" s="1"/>
  <c r="AS2" i="265"/>
  <c r="AS75" i="273"/>
  <c r="AS76" i="273" s="1"/>
  <c r="AL25" i="280"/>
  <c r="AL28" i="280" s="1"/>
  <c r="AK74" i="265"/>
  <c r="AQ3" i="280"/>
  <c r="AQ3" i="281"/>
  <c r="AR14" i="281"/>
  <c r="AR28" i="281" s="1"/>
  <c r="AR30" i="281" s="1"/>
  <c r="AR36" i="281" s="1"/>
  <c r="AR38" i="281" s="1"/>
  <c r="AT2" i="280"/>
  <c r="AT90" i="273"/>
  <c r="AT91" i="273" s="1"/>
  <c r="AT100" i="273" s="1"/>
  <c r="AU101" i="273" s="1"/>
  <c r="AU59" i="273" s="1"/>
  <c r="AS42" i="273"/>
  <c r="AS4" i="282" s="1"/>
  <c r="AU37" i="273"/>
  <c r="AU56" i="273"/>
  <c r="AU47" i="273"/>
  <c r="AU48" i="273" s="1"/>
  <c r="AU19" i="273"/>
  <c r="AU20" i="273" s="1"/>
  <c r="AT2" i="275"/>
  <c r="AT2" i="265"/>
  <c r="AV13" i="273"/>
  <c r="AV14" i="273" s="1"/>
  <c r="AW10" i="273"/>
  <c r="AV5" i="273"/>
  <c r="AV5" i="275"/>
  <c r="AV5" i="265"/>
  <c r="AR66" i="273"/>
  <c r="AR67" i="273" s="1"/>
  <c r="AR3" i="282" s="1"/>
  <c r="AR112" i="273"/>
  <c r="AQ3" i="265"/>
  <c r="AQ3" i="273"/>
  <c r="AQ50" i="273"/>
  <c r="AQ3" i="275"/>
  <c r="AS4" i="265"/>
  <c r="AR13" i="280" l="1"/>
  <c r="AR16" i="280" s="1"/>
  <c r="AQ73" i="265"/>
  <c r="AR15" i="282"/>
  <c r="AR18" i="282" s="1"/>
  <c r="AQ59" i="265"/>
  <c r="AQ60" i="265" s="1"/>
  <c r="AS119" i="281"/>
  <c r="AS11" i="280"/>
  <c r="AS13" i="282"/>
  <c r="AT32" i="273"/>
  <c r="AT33" i="273" s="1"/>
  <c r="AT2" i="282"/>
  <c r="X69" i="265"/>
  <c r="X75" i="265" s="1"/>
  <c r="X81" i="265" s="1"/>
  <c r="AP26" i="280"/>
  <c r="AP25" i="265"/>
  <c r="AS79" i="273"/>
  <c r="AT80" i="273" s="1"/>
  <c r="AT58" i="273" s="1"/>
  <c r="AS34" i="280"/>
  <c r="AS22" i="281"/>
  <c r="AQ9" i="265"/>
  <c r="AQ11" i="265" s="1"/>
  <c r="AQ14" i="265" s="1"/>
  <c r="AQ19" i="265" s="1"/>
  <c r="AQ22" i="265" s="1"/>
  <c r="AQ25" i="265" s="1"/>
  <c r="AT118" i="273"/>
  <c r="AT38" i="273"/>
  <c r="AT2" i="273"/>
  <c r="AT96" i="273"/>
  <c r="AT97" i="273" s="1"/>
  <c r="AT96" i="281" s="1"/>
  <c r="AT97" i="281" s="1"/>
  <c r="AQ45" i="281"/>
  <c r="AQ47" i="281" s="1"/>
  <c r="AQ51" i="281" s="1"/>
  <c r="AQ61" i="281"/>
  <c r="AS98" i="281"/>
  <c r="AS10" i="265" s="1"/>
  <c r="AS110" i="281"/>
  <c r="AS122" i="281"/>
  <c r="AS105" i="281"/>
  <c r="AR107" i="281"/>
  <c r="AR111" i="281" s="1"/>
  <c r="AT119" i="273"/>
  <c r="AS58" i="281"/>
  <c r="AS81" i="281"/>
  <c r="AS46" i="281"/>
  <c r="AS72" i="281"/>
  <c r="AQ26" i="280"/>
  <c r="X53" i="265"/>
  <c r="X37" i="280"/>
  <c r="X39" i="280" s="1"/>
  <c r="Y60" i="28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66" i="273" s="1"/>
  <c r="AS67" i="273" s="1"/>
  <c r="AS3" i="282" s="1"/>
  <c r="AS23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106" i="281" s="1"/>
  <c r="AT75" i="273"/>
  <c r="AT76" i="273" s="1"/>
  <c r="AR26" i="280"/>
  <c r="AM25" i="280"/>
  <c r="AM28" i="280" s="1"/>
  <c r="AL74" i="265"/>
  <c r="AS4" i="280"/>
  <c r="AS4" i="281"/>
  <c r="AT37" i="281"/>
  <c r="AT13" i="281"/>
  <c r="AR3" i="280"/>
  <c r="AR3" i="281"/>
  <c r="AS4" i="273"/>
  <c r="AS4" i="275"/>
  <c r="AT42" i="273"/>
  <c r="AT113" i="273"/>
  <c r="AU51" i="273"/>
  <c r="AV37" i="273"/>
  <c r="AV47" i="273"/>
  <c r="AV48" i="273" s="1"/>
  <c r="AV51" i="273" s="1"/>
  <c r="AV56" i="273"/>
  <c r="AV19" i="273"/>
  <c r="AV20" i="273" s="1"/>
  <c r="AW5" i="265"/>
  <c r="AX10" i="273"/>
  <c r="AW5" i="275"/>
  <c r="AW5" i="273"/>
  <c r="AW13" i="273"/>
  <c r="AW14" i="273" s="1"/>
  <c r="AS112" i="273"/>
  <c r="AT4" i="275"/>
  <c r="AR3" i="273"/>
  <c r="AR3" i="275"/>
  <c r="AR3" i="265"/>
  <c r="AR50" i="273"/>
  <c r="AT4" i="265" l="1"/>
  <c r="AT4" i="282"/>
  <c r="AT11" i="280"/>
  <c r="AT13" i="282"/>
  <c r="AU2" i="280"/>
  <c r="AU2" i="282"/>
  <c r="AS15" i="282"/>
  <c r="AS18" i="282" s="1"/>
  <c r="AR59" i="265"/>
  <c r="AR60" i="265" s="1"/>
  <c r="AS13" i="280"/>
  <c r="AS16" i="280" s="1"/>
  <c r="AR73" i="265"/>
  <c r="AT4" i="273"/>
  <c r="AT114" i="273"/>
  <c r="AT21" i="281" s="1"/>
  <c r="AU32" i="273"/>
  <c r="AU33" i="273" s="1"/>
  <c r="AU38" i="273" s="1"/>
  <c r="AU39" i="273"/>
  <c r="AU41" i="273" s="1"/>
  <c r="AU42" i="273"/>
  <c r="AU52" i="273"/>
  <c r="AU2" i="273"/>
  <c r="AT22" i="281"/>
  <c r="AT108" i="273"/>
  <c r="AT109" i="273" s="1"/>
  <c r="AT112" i="273" s="1"/>
  <c r="AT81" i="281"/>
  <c r="AT119" i="281"/>
  <c r="AT98" i="281"/>
  <c r="AT10" i="265" s="1"/>
  <c r="AT122" i="281"/>
  <c r="AT105" i="281"/>
  <c r="AT110" i="281"/>
  <c r="AR51" i="281"/>
  <c r="Y52" i="281"/>
  <c r="Y53" i="281" s="1"/>
  <c r="Y113" i="281"/>
  <c r="AT46" i="281"/>
  <c r="AT72" i="281"/>
  <c r="Y62" i="281"/>
  <c r="Y63" i="281" s="1"/>
  <c r="X63" i="265"/>
  <c r="X65" i="265" s="1"/>
  <c r="X67" i="265" s="1"/>
  <c r="X80" i="265" s="1"/>
  <c r="Y36" i="280"/>
  <c r="AP76" i="281"/>
  <c r="AP78" i="281" s="1"/>
  <c r="AP85" i="281" s="1"/>
  <c r="AP86" i="281" s="1"/>
  <c r="AQ83" i="281" s="1"/>
  <c r="AT58" i="281"/>
  <c r="AT34" i="280"/>
  <c r="AT79" i="273"/>
  <c r="AU80" i="273" s="1"/>
  <c r="AU58" i="273" s="1"/>
  <c r="AT23" i="280"/>
  <c r="AT57" i="273"/>
  <c r="AT15" i="275"/>
  <c r="AT20" i="275" s="1"/>
  <c r="AU17" i="275" s="1"/>
  <c r="AT60" i="273"/>
  <c r="AT66" i="273" s="1"/>
  <c r="AT67" i="273" s="1"/>
  <c r="AT3" i="282" s="1"/>
  <c r="AX5" i="281"/>
  <c r="AX5" i="280"/>
  <c r="AS30" i="281"/>
  <c r="AS36" i="281" s="1"/>
  <c r="AS38" i="281" s="1"/>
  <c r="AU2" i="281"/>
  <c r="AU125" i="273"/>
  <c r="AU126" i="273" s="1"/>
  <c r="AU106" i="281" s="1"/>
  <c r="AU75" i="273"/>
  <c r="AU76" i="273" s="1"/>
  <c r="AV24" i="273"/>
  <c r="AV25" i="273" s="1"/>
  <c r="AV124" i="273"/>
  <c r="AU96" i="273"/>
  <c r="AU97" i="273" s="1"/>
  <c r="AU96" i="281" s="1"/>
  <c r="AU97" i="281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25" i="280"/>
  <c r="AN28" i="280" s="1"/>
  <c r="AM74" i="265"/>
  <c r="AS3" i="280"/>
  <c r="AS3" i="281"/>
  <c r="AU4" i="281"/>
  <c r="AT4" i="280"/>
  <c r="AT4" i="281"/>
  <c r="AT23" i="281"/>
  <c r="AT29" i="281" s="1"/>
  <c r="AV90" i="273"/>
  <c r="AV91" i="273" s="1"/>
  <c r="AV100" i="273" s="1"/>
  <c r="AW101" i="273" s="1"/>
  <c r="AW59" i="273" s="1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U4" i="275"/>
  <c r="AS50" i="273"/>
  <c r="AS3" i="265"/>
  <c r="AS3" i="275"/>
  <c r="AS3" i="273"/>
  <c r="AV42" i="273"/>
  <c r="AV4" i="282" s="1"/>
  <c r="AV32" i="273" l="1"/>
  <c r="AV33" i="273" s="1"/>
  <c r="AV118" i="273" s="1"/>
  <c r="AV2" i="282"/>
  <c r="AU13" i="282"/>
  <c r="AU11" i="280"/>
  <c r="AU4" i="280"/>
  <c r="AU4" i="282"/>
  <c r="AT13" i="280"/>
  <c r="AT16" i="280" s="1"/>
  <c r="AS73" i="265"/>
  <c r="AT15" i="282"/>
  <c r="AT18" i="282" s="1"/>
  <c r="AS59" i="265"/>
  <c r="AS60" i="265" s="1"/>
  <c r="AU4" i="265"/>
  <c r="AU4" i="273"/>
  <c r="AV75" i="273"/>
  <c r="AV76" i="273" s="1"/>
  <c r="AV2" i="280"/>
  <c r="AU22" i="281"/>
  <c r="AU118" i="273"/>
  <c r="AV38" i="273"/>
  <c r="AU81" i="281"/>
  <c r="AU119" i="281"/>
  <c r="AV2" i="275"/>
  <c r="AV96" i="273"/>
  <c r="AV97" i="273" s="1"/>
  <c r="AV2" i="273"/>
  <c r="AU13" i="281"/>
  <c r="AU37" i="281"/>
  <c r="AU98" i="281"/>
  <c r="AU10" i="265" s="1"/>
  <c r="AU110" i="281"/>
  <c r="AU122" i="281"/>
  <c r="AU105" i="281"/>
  <c r="Y30" i="265"/>
  <c r="Y114" i="281"/>
  <c r="Y31" i="265" s="1"/>
  <c r="Y123" i="281"/>
  <c r="Y124" i="281" s="1"/>
  <c r="AS107" i="281"/>
  <c r="AS111" i="281" s="1"/>
  <c r="AV119" i="273"/>
  <c r="AU46" i="281"/>
  <c r="AU72" i="281"/>
  <c r="X83" i="265"/>
  <c r="X82" i="265"/>
  <c r="Z60" i="28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23" i="280"/>
  <c r="AU57" i="273"/>
  <c r="AU60" i="273" s="1"/>
  <c r="AU15" i="275"/>
  <c r="AU20" i="275" s="1"/>
  <c r="AV17" i="275" s="1"/>
  <c r="AU34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W24" i="273"/>
  <c r="AW25" i="273" s="1"/>
  <c r="AW2" i="282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U113" i="273"/>
  <c r="AU114" i="273" s="1"/>
  <c r="AU21" i="281" s="1"/>
  <c r="AV2" i="281"/>
  <c r="AV125" i="273"/>
  <c r="AV126" i="273" s="1"/>
  <c r="AV106" i="281" s="1"/>
  <c r="AN74" i="265"/>
  <c r="AO25" i="280"/>
  <c r="AO28" i="280" s="1"/>
  <c r="AV4" i="280"/>
  <c r="AV4" i="281"/>
  <c r="AT3" i="280"/>
  <c r="AT3" i="281"/>
  <c r="AV37" i="281"/>
  <c r="AV22" i="281"/>
  <c r="AV13" i="281"/>
  <c r="AU23" i="281"/>
  <c r="AU29" i="281" s="1"/>
  <c r="AW2" i="280"/>
  <c r="AW39" i="273"/>
  <c r="AW41" i="273" s="1"/>
  <c r="AW52" i="273" s="1"/>
  <c r="AW51" i="273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U3" i="282" s="1"/>
  <c r="AU112" i="273"/>
  <c r="AV4" i="275"/>
  <c r="AV4" i="265"/>
  <c r="AV4" i="273"/>
  <c r="AT3" i="265"/>
  <c r="AT3" i="273"/>
  <c r="AT3" i="275"/>
  <c r="AT50" i="273"/>
  <c r="AV119" i="281" l="1"/>
  <c r="AV11" i="280"/>
  <c r="AV13" i="282"/>
  <c r="AV23" i="280"/>
  <c r="AV15" i="275"/>
  <c r="AV57" i="273"/>
  <c r="AW96" i="273"/>
  <c r="AW97" i="273" s="1"/>
  <c r="AW32" i="273"/>
  <c r="AW33" i="273" s="1"/>
  <c r="AU15" i="282"/>
  <c r="AU18" i="282" s="1"/>
  <c r="AT59" i="265"/>
  <c r="AT60" i="265" s="1"/>
  <c r="AU13" i="280"/>
  <c r="AU16" i="280" s="1"/>
  <c r="AT73" i="265"/>
  <c r="Y33" i="265"/>
  <c r="Y37" i="265" s="1"/>
  <c r="Y42" i="265" s="1"/>
  <c r="Y47" i="265" s="1"/>
  <c r="Y50" i="265" s="1"/>
  <c r="Y53" i="265" s="1"/>
  <c r="Z121" i="281"/>
  <c r="Z112" i="281" s="1"/>
  <c r="Y69" i="265"/>
  <c r="Y75" i="265" s="1"/>
  <c r="Y81" i="265" s="1"/>
  <c r="AV79" i="273"/>
  <c r="AW80" i="273" s="1"/>
  <c r="AW58" i="273" s="1"/>
  <c r="AV34" i="280"/>
  <c r="AV96" i="281"/>
  <c r="AV97" i="281" s="1"/>
  <c r="AV113" i="273"/>
  <c r="AV108" i="273"/>
  <c r="AV109" i="273" s="1"/>
  <c r="AT107" i="281"/>
  <c r="AT111" i="281" s="1"/>
  <c r="AS51" i="281"/>
  <c r="Z52" i="281"/>
  <c r="Z53" i="281" s="1"/>
  <c r="Z30" i="265" s="1"/>
  <c r="Z113" i="281"/>
  <c r="AW42" i="273"/>
  <c r="AW4" i="282" s="1"/>
  <c r="AV58" i="281"/>
  <c r="AV81" i="281"/>
  <c r="AV46" i="281"/>
  <c r="AV72" i="281"/>
  <c r="AV120" i="273"/>
  <c r="AV12" i="281" s="1"/>
  <c r="Z62" i="281"/>
  <c r="Z63" i="281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T9" i="265"/>
  <c r="AT11" i="265" s="1"/>
  <c r="AT14" i="265" s="1"/>
  <c r="AT19" i="265" s="1"/>
  <c r="AT22" i="265" s="1"/>
  <c r="AT61" i="281"/>
  <c r="AT50" i="281"/>
  <c r="AT45" i="281"/>
  <c r="AT47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106" i="281" s="1"/>
  <c r="AW75" i="273"/>
  <c r="AW76" i="273" s="1"/>
  <c r="AW2" i="273"/>
  <c r="AW90" i="273"/>
  <c r="AW91" i="273" s="1"/>
  <c r="AW100" i="273" s="1"/>
  <c r="AX101" i="273" s="1"/>
  <c r="AX59" i="273" s="1"/>
  <c r="AW2" i="275"/>
  <c r="AS26" i="280"/>
  <c r="AS25" i="265"/>
  <c r="AV114" i="273"/>
  <c r="AV21" i="281" s="1"/>
  <c r="AV23" i="281" s="1"/>
  <c r="AV29" i="281" s="1"/>
  <c r="AP25" i="280"/>
  <c r="AP28" i="280" s="1"/>
  <c r="AO74" i="265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34" i="280"/>
  <c r="AX75" i="273"/>
  <c r="AX2" i="275"/>
  <c r="AX2" i="265"/>
  <c r="AY19" i="273"/>
  <c r="AY20" i="273" s="1"/>
  <c r="AY47" i="273"/>
  <c r="AY48" i="273" s="1"/>
  <c r="AY37" i="273"/>
  <c r="AY56" i="273"/>
  <c r="AX2" i="273"/>
  <c r="AZ13" i="273"/>
  <c r="AZ14" i="273" s="1"/>
  <c r="BA10" i="273"/>
  <c r="AZ5" i="273"/>
  <c r="AZ5" i="265"/>
  <c r="AZ5" i="275"/>
  <c r="AV66" i="273"/>
  <c r="AV67" i="273" s="1"/>
  <c r="AV3" i="282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X2" i="280" l="1"/>
  <c r="AX2" i="282"/>
  <c r="AW118" i="273"/>
  <c r="AW38" i="273"/>
  <c r="AX39" i="273" s="1"/>
  <c r="AX41" i="273" s="1"/>
  <c r="AX52" i="273" s="1"/>
  <c r="AW119" i="281"/>
  <c r="AW11" i="280"/>
  <c r="AW13" i="282"/>
  <c r="AV13" i="280"/>
  <c r="AV16" i="280" s="1"/>
  <c r="AU73" i="265"/>
  <c r="AV15" i="282"/>
  <c r="AV18" i="282" s="1"/>
  <c r="AU59" i="265"/>
  <c r="AU60" i="265" s="1"/>
  <c r="AW96" i="281"/>
  <c r="AW97" i="281" s="1"/>
  <c r="AW113" i="273"/>
  <c r="Y42" i="280"/>
  <c r="Y37" i="280"/>
  <c r="Y39" i="280" s="1"/>
  <c r="AV112" i="273"/>
  <c r="AW109" i="273"/>
  <c r="AV98" i="281"/>
  <c r="AV10" i="265" s="1"/>
  <c r="AV105" i="281"/>
  <c r="AV122" i="281"/>
  <c r="AV110" i="281"/>
  <c r="AX90" i="273"/>
  <c r="AX91" i="273" s="1"/>
  <c r="AX100" i="273" s="1"/>
  <c r="AY101" i="273" s="1"/>
  <c r="AY59" i="273" s="1"/>
  <c r="AX96" i="273"/>
  <c r="AX97" i="273" s="1"/>
  <c r="AX113" i="273" s="1"/>
  <c r="Z114" i="281"/>
  <c r="Z31" i="265" s="1"/>
  <c r="Z33" i="265" s="1"/>
  <c r="Z37" i="265" s="1"/>
  <c r="Z42" i="265" s="1"/>
  <c r="Z47" i="265" s="1"/>
  <c r="Z50" i="265" s="1"/>
  <c r="Z42" i="280" s="1"/>
  <c r="Z123" i="281"/>
  <c r="Z124" i="281" s="1"/>
  <c r="AT51" i="281"/>
  <c r="AU61" i="281"/>
  <c r="AU107" i="281"/>
  <c r="AU111" i="281" s="1"/>
  <c r="AX96" i="281"/>
  <c r="AX97" i="281" s="1"/>
  <c r="AV30" i="281"/>
  <c r="AV36" i="281" s="1"/>
  <c r="AV38" i="281" s="1"/>
  <c r="AV71" i="281" s="1"/>
  <c r="AV73" i="281" s="1"/>
  <c r="AV77" i="281" s="1"/>
  <c r="AU45" i="281"/>
  <c r="AU47" i="281" s="1"/>
  <c r="AX42" i="273"/>
  <c r="AX4" i="282" s="1"/>
  <c r="AW58" i="281"/>
  <c r="AW81" i="281"/>
  <c r="AW114" i="273"/>
  <c r="AW21" i="281" s="1"/>
  <c r="AX76" i="273"/>
  <c r="AW57" i="273"/>
  <c r="AW60" i="273" s="1"/>
  <c r="AW46" i="281"/>
  <c r="AW72" i="281"/>
  <c r="AA60" i="281"/>
  <c r="Z64" i="265"/>
  <c r="AS76" i="281"/>
  <c r="AS78" i="281" s="1"/>
  <c r="AS85" i="281" s="1"/>
  <c r="AS86" i="281" s="1"/>
  <c r="AT83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26" i="280" s="1"/>
  <c r="AV61" i="281"/>
  <c r="AV50" i="281"/>
  <c r="AV45" i="281"/>
  <c r="AV47" i="281" s="1"/>
  <c r="BA5" i="281"/>
  <c r="BA5" i="280"/>
  <c r="AT25" i="265"/>
  <c r="AT26" i="280"/>
  <c r="AW79" i="273"/>
  <c r="AX80" i="273" s="1"/>
  <c r="AX58" i="273" s="1"/>
  <c r="AX108" i="273"/>
  <c r="AY24" i="273"/>
  <c r="AY25" i="273" s="1"/>
  <c r="AY2" i="282" s="1"/>
  <c r="AY124" i="273"/>
  <c r="AW23" i="280"/>
  <c r="AW23" i="281"/>
  <c r="AW29" i="281" s="1"/>
  <c r="AX2" i="281"/>
  <c r="AX125" i="273"/>
  <c r="AX126" i="273" s="1"/>
  <c r="AX106" i="281" s="1"/>
  <c r="AX32" i="273"/>
  <c r="AX33" i="273" s="1"/>
  <c r="AQ25" i="280"/>
  <c r="AQ28" i="280" s="1"/>
  <c r="AP74" i="265"/>
  <c r="AX4" i="280"/>
  <c r="AX4" i="281"/>
  <c r="AV3" i="280"/>
  <c r="AV3" i="281"/>
  <c r="AX37" i="281"/>
  <c r="AX13" i="281"/>
  <c r="AW14" i="281"/>
  <c r="AW28" i="281" s="1"/>
  <c r="AX34" i="280"/>
  <c r="AX23" i="280"/>
  <c r="AY90" i="273"/>
  <c r="AY91" i="273" s="1"/>
  <c r="AY100" i="273" s="1"/>
  <c r="AZ101" i="273" s="1"/>
  <c r="AZ59" i="273" s="1"/>
  <c r="AY2" i="280"/>
  <c r="AY75" i="273"/>
  <c r="AY76" i="273" s="1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96" i="281" s="1"/>
  <c r="AY97" i="281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W3" i="282" s="1"/>
  <c r="AW112" i="273"/>
  <c r="AV3" i="275"/>
  <c r="AV3" i="273"/>
  <c r="AV50" i="273"/>
  <c r="AV3" i="265"/>
  <c r="AX57" i="273"/>
  <c r="AX79" i="273"/>
  <c r="AY80" i="273" s="1"/>
  <c r="AY58" i="273" s="1"/>
  <c r="AX15" i="275"/>
  <c r="AX20" i="275" s="1"/>
  <c r="AY17" i="275" s="1"/>
  <c r="AX4" i="265"/>
  <c r="AX4" i="273"/>
  <c r="AX4" i="275"/>
  <c r="AY119" i="281" l="1"/>
  <c r="AY13" i="282"/>
  <c r="AY11" i="280"/>
  <c r="AX119" i="281"/>
  <c r="AX11" i="280"/>
  <c r="AX13" i="282"/>
  <c r="AW98" i="281"/>
  <c r="AW10" i="265" s="1"/>
  <c r="AW122" i="281"/>
  <c r="AW110" i="281"/>
  <c r="AW105" i="281"/>
  <c r="AW15" i="282"/>
  <c r="AW18" i="282" s="1"/>
  <c r="AV59" i="265"/>
  <c r="AV60" i="265" s="1"/>
  <c r="AW13" i="280"/>
  <c r="AW16" i="280" s="1"/>
  <c r="AV73" i="265"/>
  <c r="AX109" i="273"/>
  <c r="Z53" i="265"/>
  <c r="Y63" i="265"/>
  <c r="Y65" i="265" s="1"/>
  <c r="Y67" i="265" s="1"/>
  <c r="Y80" i="265" s="1"/>
  <c r="Z36" i="280"/>
  <c r="AA121" i="281"/>
  <c r="AA112" i="281" s="1"/>
  <c r="Z69" i="265"/>
  <c r="Z75" i="265" s="1"/>
  <c r="Z81" i="265" s="1"/>
  <c r="AX60" i="273"/>
  <c r="AX66" i="273" s="1"/>
  <c r="AX67" i="273" s="1"/>
  <c r="AX3" i="282" s="1"/>
  <c r="AX22" i="281"/>
  <c r="Z37" i="280"/>
  <c r="AX119" i="273"/>
  <c r="AX120" i="273" s="1"/>
  <c r="AX12" i="281" s="1"/>
  <c r="AX14" i="281" s="1"/>
  <c r="AX28" i="281" s="1"/>
  <c r="AY98" i="281"/>
  <c r="AY10" i="265" s="1"/>
  <c r="AY110" i="281"/>
  <c r="AY105" i="281"/>
  <c r="AY122" i="281"/>
  <c r="AX98" i="281"/>
  <c r="AX10" i="265" s="1"/>
  <c r="AX122" i="281"/>
  <c r="AX110" i="281"/>
  <c r="AX105" i="281"/>
  <c r="AV51" i="281"/>
  <c r="AA52" i="281"/>
  <c r="AA53" i="281" s="1"/>
  <c r="AA30" i="265" s="1"/>
  <c r="AA113" i="281"/>
  <c r="AU51" i="281"/>
  <c r="AV107" i="281"/>
  <c r="AV111" i="281" s="1"/>
  <c r="AY58" i="281"/>
  <c r="AY81" i="281"/>
  <c r="AX46" i="281"/>
  <c r="AX72" i="281"/>
  <c r="AX58" i="281"/>
  <c r="AX81" i="281"/>
  <c r="AX114" i="273"/>
  <c r="AX21" i="281" s="1"/>
  <c r="AX23" i="281" s="1"/>
  <c r="AX29" i="281" s="1"/>
  <c r="AV25" i="265"/>
  <c r="AA62" i="281"/>
  <c r="AA63" i="281" s="1"/>
  <c r="AT76" i="281"/>
  <c r="AT78" i="281" s="1"/>
  <c r="AT85" i="281" s="1"/>
  <c r="AT86" i="281" s="1"/>
  <c r="AU83" i="281" s="1"/>
  <c r="AU25" i="265"/>
  <c r="AU26" i="280"/>
  <c r="BB5" i="281"/>
  <c r="BB5" i="280"/>
  <c r="AY118" i="273"/>
  <c r="AZ24" i="273"/>
  <c r="AZ25" i="273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106" i="281" s="1"/>
  <c r="AY2" i="275"/>
  <c r="AQ74" i="265"/>
  <c r="AR25" i="280"/>
  <c r="AR28" i="280" s="1"/>
  <c r="AW3" i="280"/>
  <c r="AW3" i="281"/>
  <c r="AY108" i="273"/>
  <c r="AY109" i="273" s="1"/>
  <c r="AY37" i="281"/>
  <c r="AY22" i="281"/>
  <c r="AY13" i="281"/>
  <c r="AY34" i="280"/>
  <c r="AY23" i="280"/>
  <c r="AZ32" i="273"/>
  <c r="AZ33" i="273" s="1"/>
  <c r="AZ118" i="273" s="1"/>
  <c r="AY119" i="273"/>
  <c r="AY120" i="273" s="1"/>
  <c r="AY12" i="281" s="1"/>
  <c r="AY113" i="273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Y57" i="273"/>
  <c r="AY60" i="273" s="1"/>
  <c r="AY79" i="273"/>
  <c r="AZ80" i="273" s="1"/>
  <c r="AZ58" i="273" s="1"/>
  <c r="AY15" i="275"/>
  <c r="AY20" i="275" s="1"/>
  <c r="AZ17" i="275" s="1"/>
  <c r="AX112" i="273"/>
  <c r="AW3" i="265"/>
  <c r="AW50" i="273"/>
  <c r="AW3" i="273"/>
  <c r="AW3" i="275"/>
  <c r="AZ2" i="280" l="1"/>
  <c r="AZ2" i="282"/>
  <c r="AX13" i="280"/>
  <c r="AX16" i="280" s="1"/>
  <c r="AW73" i="265"/>
  <c r="AX15" i="282"/>
  <c r="AX18" i="282" s="1"/>
  <c r="AW59" i="265"/>
  <c r="AW60" i="265" s="1"/>
  <c r="AZ75" i="273"/>
  <c r="AZ76" i="273" s="1"/>
  <c r="Z39" i="280"/>
  <c r="Y83" i="265"/>
  <c r="Y82" i="265"/>
  <c r="AX30" i="281"/>
  <c r="AX36" i="281" s="1"/>
  <c r="AX38" i="281" s="1"/>
  <c r="AX71" i="281" s="1"/>
  <c r="AX73" i="281" s="1"/>
  <c r="AX77" i="281" s="1"/>
  <c r="AY114" i="273"/>
  <c r="AY21" i="281" s="1"/>
  <c r="AY23" i="281" s="1"/>
  <c r="AY29" i="281" s="1"/>
  <c r="AZ2" i="273"/>
  <c r="AZ90" i="273"/>
  <c r="AZ91" i="273" s="1"/>
  <c r="AZ100" i="273" s="1"/>
  <c r="BA101" i="273" s="1"/>
  <c r="BA59" i="273" s="1"/>
  <c r="AA114" i="281"/>
  <c r="AA31" i="265" s="1"/>
  <c r="AA33" i="265" s="1"/>
  <c r="AA37" i="265" s="1"/>
  <c r="AA42" i="265" s="1"/>
  <c r="AA47" i="265" s="1"/>
  <c r="AA50" i="265" s="1"/>
  <c r="AA123" i="281"/>
  <c r="AA124" i="281" s="1"/>
  <c r="AW107" i="281"/>
  <c r="AW111" i="281" s="1"/>
  <c r="AX107" i="281"/>
  <c r="AX111" i="281" s="1"/>
  <c r="AZ38" i="273"/>
  <c r="AZ2" i="265"/>
  <c r="AZ39" i="273"/>
  <c r="AZ41" i="273" s="1"/>
  <c r="AZ96" i="273"/>
  <c r="AZ97" i="273" s="1"/>
  <c r="AZ37" i="281" s="1"/>
  <c r="AZ58" i="281"/>
  <c r="AZ15" i="275"/>
  <c r="AY46" i="281"/>
  <c r="AY72" i="281"/>
  <c r="AB60" i="281"/>
  <c r="AA64" i="265"/>
  <c r="AU76" i="281"/>
  <c r="AU78" i="281" s="1"/>
  <c r="AU85" i="281" s="1"/>
  <c r="AU86" i="281" s="1"/>
  <c r="AV83" i="281" s="1"/>
  <c r="AX84" i="281"/>
  <c r="AW84" i="281"/>
  <c r="AW71" i="281"/>
  <c r="AW73" i="281" s="1"/>
  <c r="AW77" i="281" s="1"/>
  <c r="BA24" i="273"/>
  <c r="BA25" i="273" s="1"/>
  <c r="BA2" i="265" s="1"/>
  <c r="BA124" i="273"/>
  <c r="AZ57" i="273"/>
  <c r="AZ60" i="273" s="1"/>
  <c r="BC5" i="281"/>
  <c r="BC5" i="280"/>
  <c r="AX61" i="281"/>
  <c r="AX45" i="281"/>
  <c r="AX47" i="281" s="1"/>
  <c r="AY42" i="273"/>
  <c r="AY4" i="282" s="1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Z2" i="281"/>
  <c r="AZ125" i="273"/>
  <c r="AZ126" i="273" s="1"/>
  <c r="AZ106" i="281" s="1"/>
  <c r="AZ2" i="275"/>
  <c r="AS25" i="280"/>
  <c r="AS28" i="280" s="1"/>
  <c r="AR74" i="265"/>
  <c r="AX3" i="280"/>
  <c r="AX3" i="281"/>
  <c r="AZ22" i="281"/>
  <c r="AY14" i="281"/>
  <c r="AY28" i="281" s="1"/>
  <c r="BA32" i="273"/>
  <c r="BA33" i="273" s="1"/>
  <c r="BA38" i="273" s="1"/>
  <c r="AZ79" i="273"/>
  <c r="BA80" i="273" s="1"/>
  <c r="BA58" i="273" s="1"/>
  <c r="AZ23" i="280"/>
  <c r="BA75" i="273"/>
  <c r="BB19" i="273"/>
  <c r="BB20" i="273" s="1"/>
  <c r="BB56" i="273"/>
  <c r="BB37" i="273"/>
  <c r="BB47" i="273"/>
  <c r="BB48" i="273" s="1"/>
  <c r="BB51" i="273" s="1"/>
  <c r="AZ20" i="275"/>
  <c r="BA17" i="275" s="1"/>
  <c r="BC5" i="265"/>
  <c r="BC13" i="273"/>
  <c r="BC14" i="273" s="1"/>
  <c r="BD10" i="273"/>
  <c r="BC5" i="273"/>
  <c r="BC5" i="275"/>
  <c r="AY112" i="273"/>
  <c r="AY66" i="273"/>
  <c r="AY67" i="273" s="1"/>
  <c r="AY3" i="282" s="1"/>
  <c r="BA76" i="273"/>
  <c r="AX3" i="273"/>
  <c r="AX3" i="275"/>
  <c r="AX3" i="265"/>
  <c r="AX50" i="273"/>
  <c r="BA119" i="281" l="1"/>
  <c r="BA11" i="280"/>
  <c r="BA13" i="282"/>
  <c r="BA2" i="273"/>
  <c r="BA2" i="280"/>
  <c r="BA2" i="282"/>
  <c r="BA39" i="273"/>
  <c r="BA41" i="273" s="1"/>
  <c r="BA52" i="273" s="1"/>
  <c r="AZ119" i="281"/>
  <c r="AZ11" i="280"/>
  <c r="AZ13" i="282"/>
  <c r="AY15" i="282"/>
  <c r="AY18" i="282" s="1"/>
  <c r="AX59" i="265"/>
  <c r="AX60" i="265" s="1"/>
  <c r="AY13" i="280"/>
  <c r="AY16" i="280" s="1"/>
  <c r="AX73" i="265"/>
  <c r="BA118" i="273"/>
  <c r="BA96" i="273"/>
  <c r="BA97" i="273" s="1"/>
  <c r="BA90" i="273"/>
  <c r="BA91" i="273" s="1"/>
  <c r="BA100" i="273" s="1"/>
  <c r="BB101" i="273" s="1"/>
  <c r="BB59" i="273" s="1"/>
  <c r="BA2" i="275"/>
  <c r="AZ34" i="280"/>
  <c r="AX50" i="281"/>
  <c r="AX9" i="265"/>
  <c r="AX11" i="265" s="1"/>
  <c r="AX14" i="265" s="1"/>
  <c r="AX19" i="265" s="1"/>
  <c r="AX22" i="265" s="1"/>
  <c r="AX26" i="280" s="1"/>
  <c r="AZ81" i="281"/>
  <c r="AA36" i="280"/>
  <c r="Z63" i="265"/>
  <c r="Z65" i="265" s="1"/>
  <c r="Z67" i="265" s="1"/>
  <c r="Z80" i="265" s="1"/>
  <c r="AA42" i="280"/>
  <c r="AA37" i="280"/>
  <c r="AA53" i="265"/>
  <c r="AB121" i="281"/>
  <c r="AB112" i="281" s="1"/>
  <c r="AB113" i="281" s="1"/>
  <c r="AA69" i="265"/>
  <c r="AA75" i="265" s="1"/>
  <c r="AA81" i="265" s="1"/>
  <c r="AZ13" i="281"/>
  <c r="AW51" i="281"/>
  <c r="AX51" i="281"/>
  <c r="AZ96" i="281"/>
  <c r="AZ97" i="281" s="1"/>
  <c r="AZ113" i="273"/>
  <c r="AZ114" i="273" s="1"/>
  <c r="AZ21" i="281" s="1"/>
  <c r="AZ23" i="281" s="1"/>
  <c r="AZ29" i="281" s="1"/>
  <c r="AZ108" i="273"/>
  <c r="AZ109" i="273" s="1"/>
  <c r="AZ119" i="273"/>
  <c r="AZ120" i="273" s="1"/>
  <c r="AZ12" i="281" s="1"/>
  <c r="AZ14" i="281" s="1"/>
  <c r="AZ28" i="281" s="1"/>
  <c r="BA113" i="273"/>
  <c r="BA96" i="281"/>
  <c r="BA97" i="281" s="1"/>
  <c r="AZ42" i="273"/>
  <c r="AZ4" i="282" s="1"/>
  <c r="AZ52" i="273"/>
  <c r="BA58" i="281"/>
  <c r="BA81" i="281"/>
  <c r="AZ46" i="281"/>
  <c r="AZ72" i="281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5" i="265"/>
  <c r="AW26" i="280"/>
  <c r="AY4" i="281"/>
  <c r="AY4" i="275"/>
  <c r="AY4" i="273"/>
  <c r="AY4" i="280"/>
  <c r="AY4" i="265"/>
  <c r="BA2" i="281"/>
  <c r="BA125" i="273"/>
  <c r="BA126" i="273" s="1"/>
  <c r="BA106" i="281" s="1"/>
  <c r="AS74" i="265"/>
  <c r="AT25" i="280"/>
  <c r="AT28" i="280" s="1"/>
  <c r="AY3" i="280"/>
  <c r="AY3" i="281"/>
  <c r="AY30" i="281"/>
  <c r="AY36" i="281" s="1"/>
  <c r="AY38" i="281" s="1"/>
  <c r="BA37" i="281"/>
  <c r="BA22" i="281"/>
  <c r="BA13" i="281"/>
  <c r="BA23" i="280"/>
  <c r="BA34" i="280"/>
  <c r="BA42" i="273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AZ112" i="273"/>
  <c r="AZ66" i="273"/>
  <c r="AZ67" i="273" s="1"/>
  <c r="AZ3" i="282" s="1"/>
  <c r="BA4" i="265" l="1"/>
  <c r="BA4" i="282"/>
  <c r="BB32" i="273"/>
  <c r="BB33" i="273" s="1"/>
  <c r="BB2" i="282"/>
  <c r="AZ13" i="280"/>
  <c r="AZ16" i="280" s="1"/>
  <c r="AY73" i="265"/>
  <c r="AZ15" i="282"/>
  <c r="AZ18" i="282" s="1"/>
  <c r="AY59" i="265"/>
  <c r="AY60" i="265" s="1"/>
  <c r="AX25" i="265"/>
  <c r="AA39" i="280"/>
  <c r="BA119" i="273"/>
  <c r="BA108" i="273"/>
  <c r="BA109" i="273" s="1"/>
  <c r="Z83" i="265"/>
  <c r="Z82" i="265"/>
  <c r="BB38" i="273"/>
  <c r="BB118" i="273"/>
  <c r="BA4" i="273"/>
  <c r="BB90" i="273"/>
  <c r="BB91" i="273" s="1"/>
  <c r="BB100" i="273" s="1"/>
  <c r="BC101" i="273" s="1"/>
  <c r="BC59" i="273" s="1"/>
  <c r="BA114" i="273"/>
  <c r="BA21" i="281" s="1"/>
  <c r="BA23" i="281" s="1"/>
  <c r="BA29" i="281" s="1"/>
  <c r="BA98" i="281"/>
  <c r="BA10" i="265" s="1"/>
  <c r="BA110" i="281"/>
  <c r="BA122" i="281"/>
  <c r="BA105" i="281"/>
  <c r="AB114" i="281"/>
  <c r="AB31" i="265" s="1"/>
  <c r="AB123" i="281"/>
  <c r="AB124" i="281" s="1"/>
  <c r="AZ98" i="281"/>
  <c r="AZ10" i="265" s="1"/>
  <c r="AZ122" i="281"/>
  <c r="AZ110" i="281"/>
  <c r="AZ105" i="281"/>
  <c r="AY107" i="281"/>
  <c r="AY111" i="281" s="1"/>
  <c r="AZ30" i="281"/>
  <c r="AZ36" i="281" s="1"/>
  <c r="AZ38" i="281" s="1"/>
  <c r="AZ71" i="281" s="1"/>
  <c r="AZ73" i="281" s="1"/>
  <c r="AZ77" i="281" s="1"/>
  <c r="AZ4" i="280"/>
  <c r="AZ4" i="265"/>
  <c r="AZ4" i="275"/>
  <c r="AZ4" i="281"/>
  <c r="AZ4" i="273"/>
  <c r="BA120" i="273"/>
  <c r="BA12" i="281" s="1"/>
  <c r="BA14" i="281" s="1"/>
  <c r="BA28" i="281" s="1"/>
  <c r="BA4" i="275"/>
  <c r="BA46" i="281"/>
  <c r="BA72" i="281"/>
  <c r="AB62" i="281"/>
  <c r="AB63" i="281" s="1"/>
  <c r="AB30" i="265"/>
  <c r="AW76" i="281"/>
  <c r="AW78" i="281" s="1"/>
  <c r="AW85" i="281" s="1"/>
  <c r="AW86" i="281" s="1"/>
  <c r="AX83" i="281" s="1"/>
  <c r="AY84" i="281"/>
  <c r="AY71" i="281"/>
  <c r="AY73" i="281" s="1"/>
  <c r="AY77" i="281" s="1"/>
  <c r="BE5" i="281"/>
  <c r="BE5" i="280"/>
  <c r="BB2" i="281"/>
  <c r="BB125" i="273"/>
  <c r="BB126" i="273" s="1"/>
  <c r="BB106" i="281" s="1"/>
  <c r="BB75" i="273"/>
  <c r="BB76" i="273" s="1"/>
  <c r="BB2" i="273"/>
  <c r="BB2" i="275"/>
  <c r="BC24" i="273"/>
  <c r="BC25" i="273" s="1"/>
  <c r="BC124" i="273"/>
  <c r="BB96" i="273"/>
  <c r="BB97" i="273" s="1"/>
  <c r="BB37" i="281" s="1"/>
  <c r="BB2" i="280"/>
  <c r="AZ50" i="281"/>
  <c r="AY9" i="265"/>
  <c r="AY11" i="265" s="1"/>
  <c r="AY14" i="265" s="1"/>
  <c r="AY19" i="265" s="1"/>
  <c r="AY22" i="265" s="1"/>
  <c r="AY26" i="280" s="1"/>
  <c r="AY61" i="281"/>
  <c r="AY50" i="281"/>
  <c r="AY45" i="281"/>
  <c r="AY47" i="281" s="1"/>
  <c r="AT74" i="265"/>
  <c r="AU25" i="280"/>
  <c r="AU28" i="280" s="1"/>
  <c r="AZ3" i="280"/>
  <c r="AZ3" i="281"/>
  <c r="BA4" i="280"/>
  <c r="BA4" i="281"/>
  <c r="BB23" i="280"/>
  <c r="BB42" i="273"/>
  <c r="BB108" i="273"/>
  <c r="BB109" i="273" s="1"/>
  <c r="BC39" i="273"/>
  <c r="BC41" i="273" s="1"/>
  <c r="BC42" i="273" s="1"/>
  <c r="BC4" i="282" s="1"/>
  <c r="BD19" i="273"/>
  <c r="BD20" i="273" s="1"/>
  <c r="BD56" i="273"/>
  <c r="BD37" i="273"/>
  <c r="BD47" i="273"/>
  <c r="BD48" i="273" s="1"/>
  <c r="BD51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79" i="273"/>
  <c r="BC80" i="273" s="1"/>
  <c r="BC58" i="273" s="1"/>
  <c r="BA66" i="273"/>
  <c r="BA67" i="273" s="1"/>
  <c r="BA3" i="282" s="1"/>
  <c r="BA112" i="273"/>
  <c r="BB4" i="281" l="1"/>
  <c r="BB4" i="282"/>
  <c r="BB13" i="281"/>
  <c r="BB119" i="281"/>
  <c r="BB11" i="280"/>
  <c r="BB13" i="282"/>
  <c r="BC2" i="280"/>
  <c r="BC2" i="282"/>
  <c r="BA15" i="282"/>
  <c r="BA18" i="282" s="1"/>
  <c r="AZ59" i="265"/>
  <c r="AZ60" i="265" s="1"/>
  <c r="BA13" i="280"/>
  <c r="BA16" i="280" s="1"/>
  <c r="AZ73" i="265"/>
  <c r="BC96" i="273"/>
  <c r="BC97" i="273" s="1"/>
  <c r="BC90" i="273"/>
  <c r="BC91" i="273" s="1"/>
  <c r="BC100" i="273" s="1"/>
  <c r="BD101" i="273" s="1"/>
  <c r="BD59" i="273" s="1"/>
  <c r="AB36" i="280"/>
  <c r="AA63" i="265"/>
  <c r="AA65" i="265" s="1"/>
  <c r="AA67" i="265" s="1"/>
  <c r="AA80" i="265" s="1"/>
  <c r="BA30" i="281"/>
  <c r="BA36" i="281" s="1"/>
  <c r="BA38" i="281" s="1"/>
  <c r="AC121" i="281"/>
  <c r="AC112" i="281" s="1"/>
  <c r="AB69" i="265"/>
  <c r="AB75" i="265" s="1"/>
  <c r="AB81" i="265" s="1"/>
  <c r="BB15" i="275"/>
  <c r="BB20" i="275" s="1"/>
  <c r="BC17" i="275" s="1"/>
  <c r="BB57" i="273"/>
  <c r="BB60" i="273" s="1"/>
  <c r="BB34" i="280"/>
  <c r="AZ9" i="265"/>
  <c r="AZ11" i="265" s="1"/>
  <c r="AZ14" i="265" s="1"/>
  <c r="AZ19" i="265" s="1"/>
  <c r="AZ22" i="265" s="1"/>
  <c r="AZ84" i="281"/>
  <c r="AB33" i="265"/>
  <c r="AB37" i="265" s="1"/>
  <c r="AB42" i="265" s="1"/>
  <c r="AB47" i="265" s="1"/>
  <c r="AB50" i="265" s="1"/>
  <c r="AB42" i="280" s="1"/>
  <c r="AZ45" i="281"/>
  <c r="AZ47" i="281" s="1"/>
  <c r="AZ51" i="281" s="1"/>
  <c r="AZ61" i="281"/>
  <c r="AY51" i="281"/>
  <c r="BA107" i="281"/>
  <c r="BA111" i="281" s="1"/>
  <c r="AZ107" i="281"/>
  <c r="AZ111" i="281" s="1"/>
  <c r="BB119" i="273"/>
  <c r="BB120" i="273" s="1"/>
  <c r="BB12" i="281" s="1"/>
  <c r="BB96" i="281"/>
  <c r="BB97" i="281" s="1"/>
  <c r="BB46" i="281"/>
  <c r="BB72" i="281"/>
  <c r="BB58" i="281"/>
  <c r="BB81" i="281"/>
  <c r="BB14" i="281"/>
  <c r="BB28" i="281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2" i="282" s="1"/>
  <c r="BD124" i="273"/>
  <c r="BA9" i="265"/>
  <c r="BA11" i="265" s="1"/>
  <c r="BA14" i="265" s="1"/>
  <c r="BA19" i="265" s="1"/>
  <c r="BA22" i="265" s="1"/>
  <c r="BA26" i="280" s="1"/>
  <c r="BA61" i="281"/>
  <c r="BA50" i="281"/>
  <c r="BA45" i="281"/>
  <c r="BA47" i="281" s="1"/>
  <c r="BC2" i="281"/>
  <c r="BC125" i="273"/>
  <c r="BC126" i="273" s="1"/>
  <c r="BC106" i="281" s="1"/>
  <c r="BC2" i="265"/>
  <c r="BC2" i="273"/>
  <c r="BC2" i="275"/>
  <c r="BC75" i="273"/>
  <c r="BC76" i="273" s="1"/>
  <c r="BB22" i="281"/>
  <c r="BB113" i="273"/>
  <c r="BB114" i="273" s="1"/>
  <c r="BB21" i="281" s="1"/>
  <c r="AV25" i="280"/>
  <c r="AV28" i="280" s="1"/>
  <c r="AU74" i="265"/>
  <c r="BA25" i="265"/>
  <c r="BD96" i="273"/>
  <c r="BD97" i="273" s="1"/>
  <c r="BD96" i="281" s="1"/>
  <c r="BD97" i="281" s="1"/>
  <c r="BD75" i="273"/>
  <c r="BC113" i="273"/>
  <c r="BC37" i="281"/>
  <c r="BC22" i="281"/>
  <c r="BC13" i="281"/>
  <c r="BC118" i="273"/>
  <c r="BC119" i="273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B66" i="273"/>
  <c r="BB67" i="273" s="1"/>
  <c r="BB3" i="282" s="1"/>
  <c r="BC13" i="282" l="1"/>
  <c r="BC11" i="280"/>
  <c r="BD119" i="273"/>
  <c r="BB13" i="280"/>
  <c r="BB16" i="280" s="1"/>
  <c r="BA73" i="265"/>
  <c r="BB15" i="282"/>
  <c r="BB18" i="282" s="1"/>
  <c r="BA59" i="265"/>
  <c r="BA60" i="265" s="1"/>
  <c r="AC113" i="281"/>
  <c r="AA83" i="265"/>
  <c r="AA82" i="265"/>
  <c r="BC96" i="281"/>
  <c r="BC97" i="281" s="1"/>
  <c r="BC108" i="273"/>
  <c r="BC109" i="273" s="1"/>
  <c r="AB37" i="280"/>
  <c r="AB39" i="280" s="1"/>
  <c r="AC36" i="280" s="1"/>
  <c r="BC81" i="281"/>
  <c r="BC119" i="281"/>
  <c r="AZ26" i="280"/>
  <c r="AZ25" i="265"/>
  <c r="BD108" i="273"/>
  <c r="BD109" i="273" s="1"/>
  <c r="BD113" i="273"/>
  <c r="BC34" i="280"/>
  <c r="BC120" i="273"/>
  <c r="BC12" i="281" s="1"/>
  <c r="BC14" i="281" s="1"/>
  <c r="BC28" i="281" s="1"/>
  <c r="AB53" i="265"/>
  <c r="BB98" i="281"/>
  <c r="BB10" i="265" s="1"/>
  <c r="BB122" i="281"/>
  <c r="BB110" i="281"/>
  <c r="BB105" i="281"/>
  <c r="BD98" i="281"/>
  <c r="BD10" i="265" s="1"/>
  <c r="BD122" i="281"/>
  <c r="BD110" i="281"/>
  <c r="BD105" i="281"/>
  <c r="AC114" i="281"/>
  <c r="AC31" i="265" s="1"/>
  <c r="AC123" i="281"/>
  <c r="BA51" i="281"/>
  <c r="BD38" i="273"/>
  <c r="BD76" i="273"/>
  <c r="BC46" i="281"/>
  <c r="BC72" i="281"/>
  <c r="AC52" i="281"/>
  <c r="AC53" i="281" s="1"/>
  <c r="AC124" i="281" s="1"/>
  <c r="AB63" i="265"/>
  <c r="AB65" i="265" s="1"/>
  <c r="AB67" i="265" s="1"/>
  <c r="AB80" i="265" s="1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42" i="273"/>
  <c r="BC23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BD106" i="281" s="1"/>
  <c r="AV74" i="265"/>
  <c r="AW25" i="280"/>
  <c r="AW28" i="280" s="1"/>
  <c r="BB3" i="280"/>
  <c r="BB3" i="281"/>
  <c r="BD4" i="281"/>
  <c r="BD37" i="281"/>
  <c r="BD22" i="281"/>
  <c r="BD13" i="281"/>
  <c r="BE2" i="280"/>
  <c r="BE39" i="273"/>
  <c r="BE41" i="273" s="1"/>
  <c r="BE42" i="273" s="1"/>
  <c r="BE4" i="282" s="1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3" i="282" s="1"/>
  <c r="BC112" i="273"/>
  <c r="BB50" i="273"/>
  <c r="BB3" i="273"/>
  <c r="BB3" i="275"/>
  <c r="BB3" i="265"/>
  <c r="BD4" i="275"/>
  <c r="BC15" i="282" l="1"/>
  <c r="BC18" i="282" s="1"/>
  <c r="BB59" i="265"/>
  <c r="BB60" i="265" s="1"/>
  <c r="BC13" i="280"/>
  <c r="BC16" i="280" s="1"/>
  <c r="BB73" i="265"/>
  <c r="BD4" i="280"/>
  <c r="BD4" i="282"/>
  <c r="BE2" i="273"/>
  <c r="BE2" i="282"/>
  <c r="BD119" i="281"/>
  <c r="BD11" i="280"/>
  <c r="BD13" i="282"/>
  <c r="BC110" i="281"/>
  <c r="BC122" i="281"/>
  <c r="BC98" i="281"/>
  <c r="BC10" i="265" s="1"/>
  <c r="BC105" i="281"/>
  <c r="BD4" i="273"/>
  <c r="BD23" i="280"/>
  <c r="BD79" i="273"/>
  <c r="BE80" i="273" s="1"/>
  <c r="BE58" i="273" s="1"/>
  <c r="BD120" i="273"/>
  <c r="BD12" i="281" s="1"/>
  <c r="BD14" i="281" s="1"/>
  <c r="BD28" i="281" s="1"/>
  <c r="AD121" i="281"/>
  <c r="AD112" i="281" s="1"/>
  <c r="AC69" i="265"/>
  <c r="AC75" i="265" s="1"/>
  <c r="AC81" i="265" s="1"/>
  <c r="BE2" i="275"/>
  <c r="BB107" i="281"/>
  <c r="BB111" i="281" s="1"/>
  <c r="BD58" i="281"/>
  <c r="BD81" i="281"/>
  <c r="BD34" i="280"/>
  <c r="BD15" i="275"/>
  <c r="BD20" i="275" s="1"/>
  <c r="BE17" i="275" s="1"/>
  <c r="BD57" i="273"/>
  <c r="BD60" i="273" s="1"/>
  <c r="BD66" i="273" s="1"/>
  <c r="BD67" i="273" s="1"/>
  <c r="BD3" i="282" s="1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42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E2" i="281"/>
  <c r="BE125" i="273"/>
  <c r="BE126" i="273" s="1"/>
  <c r="BE106" i="281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96" i="273"/>
  <c r="BE97" i="273" s="1"/>
  <c r="BE96" i="281" s="1"/>
  <c r="BE97" i="281" s="1"/>
  <c r="BE32" i="273"/>
  <c r="BE33" i="273" s="1"/>
  <c r="BC30" i="281"/>
  <c r="BC36" i="281" s="1"/>
  <c r="BC38" i="281" s="1"/>
  <c r="BD114" i="273"/>
  <c r="BD21" i="281" s="1"/>
  <c r="BD23" i="281" s="1"/>
  <c r="BD29" i="281" s="1"/>
  <c r="AX25" i="280"/>
  <c r="AX28" i="280" s="1"/>
  <c r="AW74" i="265"/>
  <c r="BC3" i="280"/>
  <c r="BC3" i="281"/>
  <c r="BE52" i="273"/>
  <c r="BE4" i="280"/>
  <c r="BE4" i="281"/>
  <c r="BF32" i="273"/>
  <c r="BF33" i="273" s="1"/>
  <c r="BF118" i="273" s="1"/>
  <c r="BE79" i="273"/>
  <c r="BF80" i="273" s="1"/>
  <c r="BF58" i="273" s="1"/>
  <c r="BF96" i="273"/>
  <c r="BF97" i="273" s="1"/>
  <c r="BG19" i="273"/>
  <c r="BG20" i="273" s="1"/>
  <c r="BG56" i="273"/>
  <c r="BG37" i="273"/>
  <c r="BG47" i="273"/>
  <c r="BG48" i="273" s="1"/>
  <c r="BG51" i="273" s="1"/>
  <c r="BF2" i="273"/>
  <c r="BF2" i="265"/>
  <c r="BH13" i="273"/>
  <c r="BH14" i="273" s="1"/>
  <c r="BI10" i="273"/>
  <c r="BH5" i="275"/>
  <c r="BH5" i="273"/>
  <c r="BH5" i="265"/>
  <c r="BE4" i="275"/>
  <c r="BE4" i="265"/>
  <c r="BE4" i="273"/>
  <c r="BD112" i="273"/>
  <c r="BC3" i="273"/>
  <c r="BC3" i="265"/>
  <c r="BC50" i="273"/>
  <c r="BC3" i="275"/>
  <c r="BE22" i="281" l="1"/>
  <c r="BE34" i="280"/>
  <c r="BE11" i="280"/>
  <c r="BE13" i="282"/>
  <c r="BF2" i="280"/>
  <c r="BF2" i="282"/>
  <c r="BD13" i="280"/>
  <c r="BD16" i="280" s="1"/>
  <c r="BC73" i="265"/>
  <c r="BD15" i="282"/>
  <c r="BD18" i="282" s="1"/>
  <c r="BC59" i="265"/>
  <c r="BC60" i="265" s="1"/>
  <c r="BF38" i="273"/>
  <c r="BF2" i="275"/>
  <c r="BF90" i="273"/>
  <c r="BF91" i="273" s="1"/>
  <c r="BF100" i="273" s="1"/>
  <c r="BG101" i="273" s="1"/>
  <c r="BG59" i="273" s="1"/>
  <c r="BE13" i="281"/>
  <c r="BE37" i="281"/>
  <c r="BE81" i="281"/>
  <c r="BE119" i="281"/>
  <c r="BE98" i="281"/>
  <c r="BE10" i="265" s="1"/>
  <c r="BE110" i="281"/>
  <c r="BE122" i="281"/>
  <c r="BE105" i="281"/>
  <c r="BC107" i="281"/>
  <c r="BC111" i="281" s="1"/>
  <c r="BD30" i="281"/>
  <c r="BD36" i="281" s="1"/>
  <c r="BD38" i="281" s="1"/>
  <c r="BD71" i="281" s="1"/>
  <c r="BD73" i="281" s="1"/>
  <c r="BD77" i="281" s="1"/>
  <c r="BB51" i="281"/>
  <c r="BF119" i="273"/>
  <c r="BF96" i="281"/>
  <c r="BF97" i="281" s="1"/>
  <c r="BE46" i="281"/>
  <c r="BE72" i="281"/>
  <c r="AD60" i="281"/>
  <c r="AC64" i="265"/>
  <c r="AC53" i="265"/>
  <c r="AC37" i="280"/>
  <c r="AC39" i="280" s="1"/>
  <c r="BA76" i="281"/>
  <c r="BA78" i="281" s="1"/>
  <c r="BA85" i="281" s="1"/>
  <c r="BA86" i="281" s="1"/>
  <c r="BB83" i="281" s="1"/>
  <c r="BC84" i="281"/>
  <c r="BC71" i="281"/>
  <c r="BC73" i="281" s="1"/>
  <c r="BC77" i="281" s="1"/>
  <c r="BC9" i="265"/>
  <c r="BC11" i="265" s="1"/>
  <c r="BC14" i="265" s="1"/>
  <c r="BC19" i="265" s="1"/>
  <c r="BC22" i="265" s="1"/>
  <c r="BC61" i="281"/>
  <c r="BC50" i="281"/>
  <c r="BC45" i="281"/>
  <c r="BC47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23" i="280"/>
  <c r="BE119" i="273"/>
  <c r="BE120" i="273" s="1"/>
  <c r="BE12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26" i="280"/>
  <c r="BF2" i="281"/>
  <c r="BF125" i="273"/>
  <c r="BF126" i="273" s="1"/>
  <c r="BF106" i="281" s="1"/>
  <c r="BF75" i="273"/>
  <c r="BF76" i="273" s="1"/>
  <c r="AX74" i="265"/>
  <c r="AY25" i="280"/>
  <c r="AY28" i="280" s="1"/>
  <c r="BD3" i="280"/>
  <c r="BD3" i="281"/>
  <c r="BF113" i="273"/>
  <c r="BF37" i="281"/>
  <c r="BF22" i="281"/>
  <c r="BF13" i="281"/>
  <c r="BF34" i="280"/>
  <c r="BF108" i="273"/>
  <c r="BF109" i="273" s="1"/>
  <c r="BI13" i="273"/>
  <c r="BI14" i="273" s="1"/>
  <c r="BJ10" i="273"/>
  <c r="BI5" i="275"/>
  <c r="BI5" i="265"/>
  <c r="BI5" i="273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E3" i="282" s="1"/>
  <c r="BF119" i="281" l="1"/>
  <c r="BF11" i="280"/>
  <c r="BF13" i="282"/>
  <c r="BG75" i="273"/>
  <c r="BG2" i="282"/>
  <c r="BD61" i="281"/>
  <c r="BE15" i="282"/>
  <c r="BE18" i="282" s="1"/>
  <c r="BD59" i="265"/>
  <c r="BD60" i="265" s="1"/>
  <c r="BE13" i="280"/>
  <c r="BE16" i="280" s="1"/>
  <c r="BD73" i="265"/>
  <c r="BG76" i="273"/>
  <c r="BG79" i="273" s="1"/>
  <c r="BH80" i="273" s="1"/>
  <c r="BH58" i="273" s="1"/>
  <c r="BD45" i="281"/>
  <c r="BD47" i="281" s="1"/>
  <c r="BD84" i="281"/>
  <c r="BG119" i="281"/>
  <c r="BG32" i="273"/>
  <c r="BG33" i="273" s="1"/>
  <c r="BG38" i="273" s="1"/>
  <c r="BG2" i="265"/>
  <c r="BE14" i="281"/>
  <c r="BE28" i="281" s="1"/>
  <c r="BD50" i="281"/>
  <c r="BD9" i="265"/>
  <c r="BD11" i="265" s="1"/>
  <c r="BD14" i="265" s="1"/>
  <c r="BD19" i="265" s="1"/>
  <c r="BD22" i="265" s="1"/>
  <c r="BF98" i="281"/>
  <c r="BF10" i="265" s="1"/>
  <c r="BF122" i="281"/>
  <c r="BF110" i="281"/>
  <c r="BF105" i="281"/>
  <c r="BC51" i="281"/>
  <c r="BD51" i="281"/>
  <c r="AD52" i="281"/>
  <c r="AD53" i="281" s="1"/>
  <c r="AD113" i="281"/>
  <c r="BD107" i="281"/>
  <c r="BD111" i="281" s="1"/>
  <c r="BF114" i="273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36" i="280"/>
  <c r="AC63" i="265"/>
  <c r="AC65" i="265" s="1"/>
  <c r="AC67" i="265" s="1"/>
  <c r="AC80" i="265" s="1"/>
  <c r="AD62" i="281"/>
  <c r="AD63" i="281" s="1"/>
  <c r="AD30" i="265"/>
  <c r="BE30" i="281"/>
  <c r="BE36" i="281" s="1"/>
  <c r="BE38" i="281" s="1"/>
  <c r="BE61" i="281" s="1"/>
  <c r="BB76" i="281"/>
  <c r="BB78" i="281" s="1"/>
  <c r="BB85" i="281" s="1"/>
  <c r="BB86" i="281" s="1"/>
  <c r="BC83" i="281" s="1"/>
  <c r="BG2" i="281"/>
  <c r="BG125" i="273"/>
  <c r="BG126" i="273" s="1"/>
  <c r="BG106" i="281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" i="280"/>
  <c r="BF23" i="280"/>
  <c r="BF52" i="273"/>
  <c r="BF42" i="273"/>
  <c r="BF4" i="282" s="1"/>
  <c r="BC25" i="265"/>
  <c r="BC26" i="280"/>
  <c r="BG39" i="273"/>
  <c r="BG41" i="273" s="1"/>
  <c r="AZ25" i="280"/>
  <c r="AZ28" i="280" s="1"/>
  <c r="AY74" i="265"/>
  <c r="BE3" i="280"/>
  <c r="BE3" i="281"/>
  <c r="BG34" i="280"/>
  <c r="BG23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F3" i="282" s="1"/>
  <c r="BE3" i="273"/>
  <c r="BE50" i="273"/>
  <c r="BE3" i="265"/>
  <c r="BE3" i="275"/>
  <c r="BG20" i="275"/>
  <c r="BH17" i="275" s="1"/>
  <c r="BF112" i="273"/>
  <c r="BH2" i="280" l="1"/>
  <c r="BH2" i="282"/>
  <c r="BG13" i="282"/>
  <c r="BG11" i="280"/>
  <c r="BF13" i="280"/>
  <c r="BF16" i="280" s="1"/>
  <c r="BE73" i="265"/>
  <c r="BF15" i="282"/>
  <c r="BF18" i="282" s="1"/>
  <c r="BE59" i="265"/>
  <c r="BE60" i="265" s="1"/>
  <c r="BD26" i="280"/>
  <c r="BD25" i="265"/>
  <c r="AD114" i="281"/>
  <c r="AD31" i="265" s="1"/>
  <c r="AD33" i="265" s="1"/>
  <c r="AD37" i="265" s="1"/>
  <c r="AD42" i="265" s="1"/>
  <c r="AD47" i="265" s="1"/>
  <c r="AD50" i="265" s="1"/>
  <c r="AD123" i="281"/>
  <c r="AD124" i="281" s="1"/>
  <c r="BE45" i="281"/>
  <c r="BE47" i="281" s="1"/>
  <c r="BE107" i="281"/>
  <c r="BE111" i="281" s="1"/>
  <c r="BG22" i="281"/>
  <c r="BG96" i="281"/>
  <c r="BG97" i="281" s="1"/>
  <c r="BH2" i="265"/>
  <c r="BF30" i="281"/>
  <c r="BF36" i="281" s="1"/>
  <c r="BF38" i="281" s="1"/>
  <c r="BF84" i="281" s="1"/>
  <c r="BH2" i="275"/>
  <c r="BG46" i="281"/>
  <c r="BG72" i="281"/>
  <c r="AC83" i="265"/>
  <c r="AC82" i="265"/>
  <c r="AE60" i="281"/>
  <c r="AD64" i="265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G42" i="273"/>
  <c r="BG4" i="282" s="1"/>
  <c r="BG52" i="273"/>
  <c r="BG119" i="273"/>
  <c r="BG120" i="273" s="1"/>
  <c r="BG12" i="281" s="1"/>
  <c r="BG108" i="273"/>
  <c r="BG109" i="273" s="1"/>
  <c r="BG113" i="273"/>
  <c r="BG114" i="273" s="1"/>
  <c r="BG21" i="281" s="1"/>
  <c r="BH2" i="281"/>
  <c r="BH125" i="273"/>
  <c r="BH126" i="273" s="1"/>
  <c r="BH106" i="281" s="1"/>
  <c r="BH90" i="273"/>
  <c r="BH91" i="273" s="1"/>
  <c r="BH100" i="273" s="1"/>
  <c r="BI101" i="273" s="1"/>
  <c r="BI59" i="273" s="1"/>
  <c r="BH75" i="273"/>
  <c r="BH76" i="273" s="1"/>
  <c r="BH2" i="273"/>
  <c r="BH96" i="273"/>
  <c r="BH97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AZ74" i="265"/>
  <c r="BA25" i="280"/>
  <c r="BA28" i="280" s="1"/>
  <c r="BF3" i="280"/>
  <c r="BF3" i="281"/>
  <c r="BH37" i="281"/>
  <c r="BH13" i="281"/>
  <c r="BI2" i="281"/>
  <c r="BI32" i="273"/>
  <c r="BI33" i="273" s="1"/>
  <c r="BI118" i="273" s="1"/>
  <c r="BI2" i="273"/>
  <c r="BI96" i="273"/>
  <c r="BI97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F3" i="265"/>
  <c r="BF3" i="273"/>
  <c r="BF3" i="275"/>
  <c r="BF50" i="273"/>
  <c r="BG66" i="273"/>
  <c r="BG67" i="273" s="1"/>
  <c r="BG3" i="282" s="1"/>
  <c r="BI75" i="273" l="1"/>
  <c r="BI2" i="282"/>
  <c r="BH11" i="280"/>
  <c r="BH13" i="282"/>
  <c r="BG15" i="282"/>
  <c r="BG18" i="282" s="1"/>
  <c r="BF59" i="265"/>
  <c r="BF60" i="265" s="1"/>
  <c r="BG13" i="280"/>
  <c r="BG16" i="280" s="1"/>
  <c r="BF73" i="265"/>
  <c r="BF45" i="281"/>
  <c r="BF47" i="281" s="1"/>
  <c r="AD42" i="280"/>
  <c r="AD37" i="280"/>
  <c r="AD39" i="280" s="1"/>
  <c r="AD63" i="265" s="1"/>
  <c r="AD65" i="265" s="1"/>
  <c r="AD67" i="265" s="1"/>
  <c r="AD80" i="265" s="1"/>
  <c r="BF61" i="281"/>
  <c r="AE121" i="281"/>
  <c r="AE112" i="281" s="1"/>
  <c r="AD69" i="265"/>
  <c r="AD75" i="265" s="1"/>
  <c r="AD81" i="265" s="1"/>
  <c r="BI2" i="265"/>
  <c r="BI2" i="280"/>
  <c r="BI2" i="275"/>
  <c r="BH81" i="281"/>
  <c r="BH119" i="281"/>
  <c r="BG23" i="281"/>
  <c r="BG29" i="281" s="1"/>
  <c r="BG30" i="281" s="1"/>
  <c r="BG36" i="281" s="1"/>
  <c r="BG38" i="281" s="1"/>
  <c r="AD53" i="265"/>
  <c r="BG98" i="281"/>
  <c r="BG10" i="265" s="1"/>
  <c r="BG110" i="281"/>
  <c r="BG105" i="281"/>
  <c r="BG122" i="281"/>
  <c r="AE52" i="281"/>
  <c r="AE53" i="281" s="1"/>
  <c r="AE30" i="265" s="1"/>
  <c r="AE113" i="281"/>
  <c r="BF71" i="281"/>
  <c r="BF73" i="281" s="1"/>
  <c r="BF77" i="281" s="1"/>
  <c r="BF107" i="281"/>
  <c r="BF111" i="281" s="1"/>
  <c r="BE51" i="281"/>
  <c r="BF51" i="281"/>
  <c r="BI113" i="273"/>
  <c r="BI96" i="281"/>
  <c r="BI97" i="281" s="1"/>
  <c r="BI38" i="273"/>
  <c r="BH108" i="273"/>
  <c r="BH109" i="273" s="1"/>
  <c r="BH96" i="281"/>
  <c r="BH97" i="281" s="1"/>
  <c r="BF50" i="281"/>
  <c r="BF9" i="265"/>
  <c r="BF11" i="265" s="1"/>
  <c r="BF14" i="265" s="1"/>
  <c r="BF19" i="265" s="1"/>
  <c r="BF22" i="265" s="1"/>
  <c r="BI119" i="273"/>
  <c r="BH46" i="281"/>
  <c r="BH72" i="281"/>
  <c r="AE36" i="280"/>
  <c r="BD76" i="281"/>
  <c r="BD78" i="281" s="1"/>
  <c r="BD85" i="281" s="1"/>
  <c r="BD86" i="281" s="1"/>
  <c r="BE83" i="281" s="1"/>
  <c r="BE26" i="280"/>
  <c r="BE25" i="265"/>
  <c r="BH58" i="281"/>
  <c r="BH34" i="280"/>
  <c r="BH57" i="273"/>
  <c r="BH60" i="273" s="1"/>
  <c r="BH66" i="273" s="1"/>
  <c r="BH67" i="273" s="1"/>
  <c r="BH3" i="282" s="1"/>
  <c r="BH15" i="275"/>
  <c r="BH20" i="275" s="1"/>
  <c r="BI17" i="275" s="1"/>
  <c r="BH23" i="280"/>
  <c r="BH79" i="273"/>
  <c r="BI80" i="273" s="1"/>
  <c r="BI58" i="273" s="1"/>
  <c r="BG4" i="280"/>
  <c r="BG4" i="273"/>
  <c r="BG4" i="281"/>
  <c r="BG4" i="265"/>
  <c r="BG4" i="275"/>
  <c r="BJ24" i="273"/>
  <c r="BJ25" i="273" s="1"/>
  <c r="BJ2" i="282" s="1"/>
  <c r="BJ124" i="273"/>
  <c r="BL5" i="281"/>
  <c r="BL5" i="280"/>
  <c r="BH113" i="273"/>
  <c r="BH114" i="273" s="1"/>
  <c r="BH21" i="281" s="1"/>
  <c r="BI76" i="273"/>
  <c r="BH22" i="281"/>
  <c r="BH119" i="273"/>
  <c r="BH120" i="273" s="1"/>
  <c r="BH12" i="281" s="1"/>
  <c r="BH14" i="281" s="1"/>
  <c r="BH28" i="281" s="1"/>
  <c r="BH52" i="273"/>
  <c r="BH42" i="273"/>
  <c r="BH4" i="282" s="1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I106" i="281" s="1"/>
  <c r="BA74" i="265"/>
  <c r="BB25" i="280"/>
  <c r="BB28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J11" i="280" l="1"/>
  <c r="BJ13" i="282"/>
  <c r="BI11" i="280"/>
  <c r="BI13" i="282"/>
  <c r="BH13" i="280"/>
  <c r="BH16" i="280" s="1"/>
  <c r="BG73" i="265"/>
  <c r="BH15" i="282"/>
  <c r="BH18" i="282" s="1"/>
  <c r="BG59" i="265"/>
  <c r="BG60" i="265" s="1"/>
  <c r="BI109" i="273"/>
  <c r="BI81" i="281"/>
  <c r="BI119" i="281"/>
  <c r="BJ79" i="273"/>
  <c r="BK80" i="273" s="1"/>
  <c r="BK58" i="273" s="1"/>
  <c r="BJ119" i="281"/>
  <c r="BI98" i="281"/>
  <c r="BI10" i="265" s="1"/>
  <c r="BI110" i="281"/>
  <c r="BI122" i="281"/>
  <c r="BI105" i="281"/>
  <c r="AE114" i="281"/>
  <c r="AE31" i="265" s="1"/>
  <c r="AE33" i="265" s="1"/>
  <c r="AE37" i="265" s="1"/>
  <c r="AE42" i="265" s="1"/>
  <c r="AE47" i="265" s="1"/>
  <c r="AE50" i="265" s="1"/>
  <c r="AE123" i="281"/>
  <c r="AE124" i="281" s="1"/>
  <c r="BH98" i="281"/>
  <c r="BH10" i="265" s="1"/>
  <c r="BH122" i="281"/>
  <c r="BH110" i="281"/>
  <c r="BH105" i="281"/>
  <c r="AE62" i="281"/>
  <c r="AE63" i="281" s="1"/>
  <c r="AE64" i="265" s="1"/>
  <c r="BG61" i="281"/>
  <c r="BG107" i="281"/>
  <c r="BG111" i="281" s="1"/>
  <c r="BF26" i="280"/>
  <c r="BF25" i="265"/>
  <c r="BI46" i="281"/>
  <c r="BI72" i="281"/>
  <c r="BJ58" i="281"/>
  <c r="BJ81" i="281"/>
  <c r="BG45" i="281"/>
  <c r="BG47" i="281" s="1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106" i="281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124" i="273"/>
  <c r="BJ96" i="273"/>
  <c r="BJ97" i="273" s="1"/>
  <c r="BI42" i="273"/>
  <c r="BJ32" i="273"/>
  <c r="BJ33" i="273" s="1"/>
  <c r="BH4" i="280"/>
  <c r="BH4" i="275"/>
  <c r="BH4" i="281"/>
  <c r="BH4" i="265"/>
  <c r="BH4" i="273"/>
  <c r="BI58" i="281"/>
  <c r="BI23" i="280"/>
  <c r="BI57" i="273"/>
  <c r="BI60" i="273" s="1"/>
  <c r="BI66" i="273" s="1"/>
  <c r="BI67" i="273" s="1"/>
  <c r="BI3" i="282" s="1"/>
  <c r="BI15" i="275"/>
  <c r="BI20" i="275" s="1"/>
  <c r="BJ17" i="275" s="1"/>
  <c r="BI34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25" i="280"/>
  <c r="BC28" i="280" s="1"/>
  <c r="BB74" i="265"/>
  <c r="BH3" i="280"/>
  <c r="BH3" i="281"/>
  <c r="BK2" i="273"/>
  <c r="BJ13" i="281"/>
  <c r="BJ57" i="273"/>
  <c r="BJ34" i="280"/>
  <c r="BJ23" i="280"/>
  <c r="BK75" i="273"/>
  <c r="BK76" i="273" s="1"/>
  <c r="BJ15" i="275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BK13" i="282" l="1"/>
  <c r="BK11" i="280"/>
  <c r="BI4" i="280"/>
  <c r="BI4" i="282"/>
  <c r="BK2" i="275"/>
  <c r="BK2" i="282"/>
  <c r="BI15" i="282"/>
  <c r="BI18" i="282" s="1"/>
  <c r="BH59" i="265"/>
  <c r="BH60" i="265" s="1"/>
  <c r="BI13" i="280"/>
  <c r="BI16" i="280" s="1"/>
  <c r="BH73" i="265"/>
  <c r="AE42" i="280"/>
  <c r="AE53" i="265"/>
  <c r="BI4" i="281"/>
  <c r="AF60" i="281"/>
  <c r="AF121" i="281"/>
  <c r="AF112" i="281" s="1"/>
  <c r="AE69" i="265"/>
  <c r="AE75" i="265" s="1"/>
  <c r="AE81" i="265" s="1"/>
  <c r="BK81" i="281"/>
  <c r="BK119" i="281"/>
  <c r="BJ20" i="275"/>
  <c r="BK17" i="275" s="1"/>
  <c r="AE37" i="280"/>
  <c r="AE39" i="280" s="1"/>
  <c r="AE63" i="265" s="1"/>
  <c r="AE65" i="265" s="1"/>
  <c r="AE67" i="265" s="1"/>
  <c r="AE80" i="265" s="1"/>
  <c r="AF113" i="281"/>
  <c r="BH61" i="281"/>
  <c r="BH107" i="281"/>
  <c r="BH111" i="281" s="1"/>
  <c r="BG51" i="281"/>
  <c r="BJ119" i="273"/>
  <c r="BJ96" i="281"/>
  <c r="BJ97" i="281" s="1"/>
  <c r="BJ120" i="273"/>
  <c r="BJ12" i="281" s="1"/>
  <c r="BJ14" i="281" s="1"/>
  <c r="BJ28" i="281" s="1"/>
  <c r="BJ46" i="281"/>
  <c r="BJ72" i="281"/>
  <c r="BJ60" i="273"/>
  <c r="BK96" i="273"/>
  <c r="BK97" i="273" s="1"/>
  <c r="BK22" i="281" s="1"/>
  <c r="BJ37" i="281"/>
  <c r="BH45" i="281"/>
  <c r="BH47" i="281" s="1"/>
  <c r="AF52" i="281"/>
  <c r="AF53" i="281" s="1"/>
  <c r="BF76" i="281"/>
  <c r="BF78" i="281" s="1"/>
  <c r="BF85" i="281" s="1"/>
  <c r="BF86" i="281" s="1"/>
  <c r="BG83" i="281" s="1"/>
  <c r="BG26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124" i="273"/>
  <c r="BK2" i="281"/>
  <c r="BK125" i="273"/>
  <c r="BK126" i="273" s="1"/>
  <c r="BK106" i="281" s="1"/>
  <c r="BK90" i="273"/>
  <c r="BK91" i="273" s="1"/>
  <c r="BK100" i="273" s="1"/>
  <c r="BL101" i="273" s="1"/>
  <c r="BL59" i="273" s="1"/>
  <c r="BJ42" i="273"/>
  <c r="BJ4" i="282" s="1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I4" i="273"/>
  <c r="BI4" i="265"/>
  <c r="BI4" i="275"/>
  <c r="BC74" i="265"/>
  <c r="BD25" i="280"/>
  <c r="BD28" i="280" s="1"/>
  <c r="BI3" i="280"/>
  <c r="BI3" i="281"/>
  <c r="BK113" i="273"/>
  <c r="BK114" i="273" s="1"/>
  <c r="BK21" i="281" s="1"/>
  <c r="BK57" i="273"/>
  <c r="BK60" i="273" s="1"/>
  <c r="BK34" i="280"/>
  <c r="BK23" i="280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J112" i="273"/>
  <c r="BJ66" i="273"/>
  <c r="BJ67" i="273" s="1"/>
  <c r="BJ3" i="282" s="1"/>
  <c r="BK4" i="281" l="1"/>
  <c r="BK4" i="282"/>
  <c r="BL96" i="273"/>
  <c r="BL97" i="273" s="1"/>
  <c r="BL2" i="282"/>
  <c r="BJ13" i="280"/>
  <c r="BJ16" i="280" s="1"/>
  <c r="BI73" i="265"/>
  <c r="BJ15" i="282"/>
  <c r="BJ18" i="282" s="1"/>
  <c r="BI59" i="265"/>
  <c r="BI60" i="265" s="1"/>
  <c r="AF36" i="280"/>
  <c r="BK119" i="273"/>
  <c r="BK4" i="280"/>
  <c r="BL2" i="265"/>
  <c r="BJ98" i="281"/>
  <c r="BJ10" i="265" s="1"/>
  <c r="BJ122" i="281"/>
  <c r="BJ110" i="281"/>
  <c r="BJ105" i="281"/>
  <c r="AF114" i="281"/>
  <c r="AF31" i="265" s="1"/>
  <c r="AF123" i="281"/>
  <c r="AF124" i="281" s="1"/>
  <c r="BH51" i="281"/>
  <c r="BI107" i="281"/>
  <c r="BI111" i="281" s="1"/>
  <c r="BK4" i="265"/>
  <c r="BL75" i="273"/>
  <c r="BL76" i="273" s="1"/>
  <c r="BL119" i="273"/>
  <c r="BL96" i="281"/>
  <c r="BL97" i="281" s="1"/>
  <c r="BK37" i="281"/>
  <c r="BK96" i="281"/>
  <c r="BK97" i="281" s="1"/>
  <c r="BK23" i="281"/>
  <c r="BK29" i="281" s="1"/>
  <c r="BL58" i="281"/>
  <c r="BK4" i="273"/>
  <c r="BK4" i="275"/>
  <c r="BL79" i="273"/>
  <c r="BM80" i="273" s="1"/>
  <c r="BM58" i="273" s="1"/>
  <c r="BK52" i="273"/>
  <c r="BK108" i="273"/>
  <c r="BK109" i="273" s="1"/>
  <c r="BK112" i="273" s="1"/>
  <c r="BK13" i="281"/>
  <c r="BK46" i="281"/>
  <c r="BK72" i="281"/>
  <c r="BJ23" i="281"/>
  <c r="BJ29" i="281" s="1"/>
  <c r="BJ30" i="281" s="1"/>
  <c r="BJ36" i="281" s="1"/>
  <c r="BJ38" i="281" s="1"/>
  <c r="AF62" i="281"/>
  <c r="AF63" i="281" s="1"/>
  <c r="AF30" i="265"/>
  <c r="AF33" i="265" s="1"/>
  <c r="AF37" i="265" s="1"/>
  <c r="AF42" i="265" s="1"/>
  <c r="AF47" i="265" s="1"/>
  <c r="AF50" i="265" s="1"/>
  <c r="AF42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26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106" i="281" s="1"/>
  <c r="BL2" i="275"/>
  <c r="BL32" i="273"/>
  <c r="BL33" i="273" s="1"/>
  <c r="BL57" i="273"/>
  <c r="BL60" i="273" s="1"/>
  <c r="BO5" i="281"/>
  <c r="BO5" i="280"/>
  <c r="BL90" i="273"/>
  <c r="BL91" i="273" s="1"/>
  <c r="BL100" i="273" s="1"/>
  <c r="BM101" i="273" s="1"/>
  <c r="BM59" i="273" s="1"/>
  <c r="BM24" i="273"/>
  <c r="BM25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E25" i="280"/>
  <c r="BE28" i="280" s="1"/>
  <c r="BD74" i="265"/>
  <c r="BJ3" i="280"/>
  <c r="BJ3" i="281"/>
  <c r="BL108" i="273"/>
  <c r="BL37" i="281"/>
  <c r="BL22" i="281"/>
  <c r="BL13" i="281"/>
  <c r="BL23" i="280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K66" i="273"/>
  <c r="BK67" i="273" s="1"/>
  <c r="BK3" i="282" s="1"/>
  <c r="BM119" i="281" l="1"/>
  <c r="BM11" i="280"/>
  <c r="BM13" i="282"/>
  <c r="BM32" i="273"/>
  <c r="BM33" i="273" s="1"/>
  <c r="BM2" i="282"/>
  <c r="BL119" i="281"/>
  <c r="BL11" i="280"/>
  <c r="BL13" i="282"/>
  <c r="BK15" i="282"/>
  <c r="BK18" i="282" s="1"/>
  <c r="BJ59" i="265"/>
  <c r="BJ60" i="265" s="1"/>
  <c r="BK13" i="280"/>
  <c r="BK16" i="280" s="1"/>
  <c r="BJ73" i="265"/>
  <c r="BL109" i="273"/>
  <c r="AG121" i="281"/>
  <c r="AG112" i="281" s="1"/>
  <c r="AF69" i="265"/>
  <c r="AF75" i="265" s="1"/>
  <c r="AF81" i="265" s="1"/>
  <c r="BL34" i="280"/>
  <c r="BL15" i="275"/>
  <c r="BL20" i="275" s="1"/>
  <c r="BM17" i="275" s="1"/>
  <c r="BL81" i="281"/>
  <c r="BK98" i="281"/>
  <c r="BK10" i="265" s="1"/>
  <c r="BK110" i="281"/>
  <c r="BK105" i="281"/>
  <c r="BK122" i="281"/>
  <c r="BL98" i="281"/>
  <c r="BL10" i="265" s="1"/>
  <c r="BL122" i="281"/>
  <c r="BL110" i="281"/>
  <c r="BL105" i="281"/>
  <c r="BI51" i="281"/>
  <c r="BJ84" i="281"/>
  <c r="BJ107" i="281"/>
  <c r="BJ111" i="281" s="1"/>
  <c r="BJ71" i="28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J45" i="281"/>
  <c r="BJ47" i="281" s="1"/>
  <c r="BJ61" i="281"/>
  <c r="BJ50" i="281"/>
  <c r="BJ9" i="265"/>
  <c r="BJ11" i="265" s="1"/>
  <c r="BJ14" i="265" s="1"/>
  <c r="BJ19" i="265" s="1"/>
  <c r="BJ22" i="265" s="1"/>
  <c r="AF53" i="265"/>
  <c r="AF37" i="280"/>
  <c r="AF39" i="280" s="1"/>
  <c r="AG60" i="28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106" i="281" s="1"/>
  <c r="BM96" i="273"/>
  <c r="BM97" i="273" s="1"/>
  <c r="BM96" i="281" s="1"/>
  <c r="BM97" i="281" s="1"/>
  <c r="BM2" i="273"/>
  <c r="BN24" i="273"/>
  <c r="BN25" i="273" s="1"/>
  <c r="BN124" i="273"/>
  <c r="BM2" i="275"/>
  <c r="BM90" i="273"/>
  <c r="BM91" i="273" s="1"/>
  <c r="BM100" i="273" s="1"/>
  <c r="BN101" i="273" s="1"/>
  <c r="BN59" i="273" s="1"/>
  <c r="BM2" i="280"/>
  <c r="BI26" i="280"/>
  <c r="BI25" i="265"/>
  <c r="BL38" i="273"/>
  <c r="BM39" i="273" s="1"/>
  <c r="BM41" i="273" s="1"/>
  <c r="BL118" i="273"/>
  <c r="BL120" i="273"/>
  <c r="BL12" i="281" s="1"/>
  <c r="BL14" i="281" s="1"/>
  <c r="BL28" i="281" s="1"/>
  <c r="BF25" i="280"/>
  <c r="BF28" i="280" s="1"/>
  <c r="BE74" i="265"/>
  <c r="BL23" i="281"/>
  <c r="BL29" i="281" s="1"/>
  <c r="BK3" i="280"/>
  <c r="BK3" i="281"/>
  <c r="BL4" i="280"/>
  <c r="BM34" i="280"/>
  <c r="BM23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O51" i="273"/>
  <c r="BL66" i="273"/>
  <c r="BL67" i="273" s="1"/>
  <c r="BL3" i="282" s="1"/>
  <c r="BL112" i="273"/>
  <c r="BK3" i="275"/>
  <c r="BK3" i="273"/>
  <c r="BK3" i="265"/>
  <c r="BK50" i="273"/>
  <c r="BN119" i="281" l="1"/>
  <c r="BN11" i="280"/>
  <c r="BN13" i="282"/>
  <c r="BN32" i="273"/>
  <c r="BN33" i="273" s="1"/>
  <c r="BN2" i="282"/>
  <c r="BL4" i="281"/>
  <c r="BL4" i="282"/>
  <c r="BL13" i="280"/>
  <c r="BL16" i="280" s="1"/>
  <c r="BK73" i="265"/>
  <c r="BL15" i="282"/>
  <c r="BL18" i="282" s="1"/>
  <c r="BK59" i="265"/>
  <c r="BK60" i="265" s="1"/>
  <c r="BM20" i="275"/>
  <c r="BN17" i="275" s="1"/>
  <c r="BN96" i="273"/>
  <c r="BN97" i="273" s="1"/>
  <c r="BM98" i="281"/>
  <c r="BM10" i="265" s="1"/>
  <c r="BM110" i="281"/>
  <c r="BM122" i="281"/>
  <c r="BM105" i="281"/>
  <c r="BK84" i="281"/>
  <c r="BK107" i="281"/>
  <c r="BK111" i="281" s="1"/>
  <c r="BK61" i="281"/>
  <c r="AG52" i="281"/>
  <c r="AG53" i="281" s="1"/>
  <c r="AG30" i="265" s="1"/>
  <c r="AG113" i="281"/>
  <c r="BJ51" i="281"/>
  <c r="BN119" i="273"/>
  <c r="BN96" i="281"/>
  <c r="BN97" i="281" s="1"/>
  <c r="BN108" i="273"/>
  <c r="BK45" i="281"/>
  <c r="BK47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36" i="280"/>
  <c r="AF63" i="265"/>
  <c r="AF65" i="265" s="1"/>
  <c r="AF67" i="265" s="1"/>
  <c r="AF80" i="265" s="1"/>
  <c r="BJ25" i="265"/>
  <c r="BJ26" i="280"/>
  <c r="BI76" i="281"/>
  <c r="BI78" i="281" s="1"/>
  <c r="BI85" i="281" s="1"/>
  <c r="BI86" i="281" s="1"/>
  <c r="BJ83" i="281" s="1"/>
  <c r="BO24" i="273"/>
  <c r="BO25" i="273" s="1"/>
  <c r="BO2" i="282" s="1"/>
  <c r="BO124" i="273"/>
  <c r="BL30" i="281"/>
  <c r="BL36" i="281" s="1"/>
  <c r="BL38" i="281" s="1"/>
  <c r="BN2" i="281"/>
  <c r="BN125" i="273"/>
  <c r="BN126" i="273" s="1"/>
  <c r="BN106" i="281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M4" i="282" s="1"/>
  <c r="BN39" i="273"/>
  <c r="BN41" i="273" s="1"/>
  <c r="BF74" i="265"/>
  <c r="BG25" i="280"/>
  <c r="BG28" i="280" s="1"/>
  <c r="BL3" i="280"/>
  <c r="BL3" i="281"/>
  <c r="BN37" i="281"/>
  <c r="BN22" i="281"/>
  <c r="BN13" i="281"/>
  <c r="BN23" i="280"/>
  <c r="BN34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3" i="282" s="1"/>
  <c r="BM112" i="273"/>
  <c r="BL3" i="273"/>
  <c r="BL3" i="265"/>
  <c r="BL50" i="273"/>
  <c r="BL3" i="275"/>
  <c r="BN114" i="273" l="1"/>
  <c r="BN21" i="281" s="1"/>
  <c r="BN109" i="273"/>
  <c r="BM15" i="282"/>
  <c r="BM18" i="282" s="1"/>
  <c r="BL59" i="265"/>
  <c r="BL60" i="265" s="1"/>
  <c r="BM13" i="280"/>
  <c r="BM16" i="280" s="1"/>
  <c r="BL73" i="265"/>
  <c r="BN98" i="281"/>
  <c r="BN10" i="265" s="1"/>
  <c r="BN122" i="281"/>
  <c r="BN110" i="281"/>
  <c r="BN105" i="281"/>
  <c r="AG114" i="281"/>
  <c r="AG31" i="265" s="1"/>
  <c r="AG33" i="265" s="1"/>
  <c r="AG37" i="265" s="1"/>
  <c r="AG42" i="265" s="1"/>
  <c r="AG47" i="265" s="1"/>
  <c r="AG50" i="265" s="1"/>
  <c r="AG123" i="281"/>
  <c r="AG124" i="281" s="1"/>
  <c r="BL107" i="281"/>
  <c r="BL111" i="281" s="1"/>
  <c r="BK51" i="281"/>
  <c r="AG62" i="281"/>
  <c r="AG63" i="281" s="1"/>
  <c r="AH60" i="281" s="1"/>
  <c r="BO39" i="273"/>
  <c r="BO41" i="273" s="1"/>
  <c r="BO52" i="273" s="1"/>
  <c r="BK25" i="265"/>
  <c r="BK26" i="280"/>
  <c r="BN23" i="281"/>
  <c r="BN29" i="281" s="1"/>
  <c r="BN46" i="281"/>
  <c r="BN72" i="281"/>
  <c r="AF82" i="265"/>
  <c r="AF83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N4" i="282" s="1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O2" i="281"/>
  <c r="BO125" i="273"/>
  <c r="BO126" i="273" s="1"/>
  <c r="BO106" i="281" s="1"/>
  <c r="BO32" i="273"/>
  <c r="BO33" i="273" s="1"/>
  <c r="BO96" i="273"/>
  <c r="BO97" i="273" s="1"/>
  <c r="BO96" i="281" s="1"/>
  <c r="BO97" i="281" s="1"/>
  <c r="BO75" i="273"/>
  <c r="BO76" i="273" s="1"/>
  <c r="BO2" i="265"/>
  <c r="BG74" i="265"/>
  <c r="BH25" i="280"/>
  <c r="BH28" i="280" s="1"/>
  <c r="BM3" i="280"/>
  <c r="BM3" i="281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R13" i="273"/>
  <c r="BR14" i="273" s="1"/>
  <c r="BS10" i="273"/>
  <c r="BR5" i="275"/>
  <c r="BR5" i="273"/>
  <c r="BR5" i="265"/>
  <c r="BN112" i="273"/>
  <c r="BN66" i="273"/>
  <c r="BN67" i="273" s="1"/>
  <c r="BN3" i="282" s="1"/>
  <c r="BM3" i="265"/>
  <c r="BM3" i="275"/>
  <c r="BM50" i="273"/>
  <c r="BM3" i="273"/>
  <c r="BP32" i="273" l="1"/>
  <c r="BP33" i="273" s="1"/>
  <c r="BP118" i="273" s="1"/>
  <c r="BP2" i="282"/>
  <c r="BO13" i="282"/>
  <c r="BO11" i="280"/>
  <c r="BN13" i="280"/>
  <c r="BN16" i="280" s="1"/>
  <c r="BM73" i="265"/>
  <c r="BN15" i="282"/>
  <c r="BN18" i="282" s="1"/>
  <c r="BM59" i="265"/>
  <c r="BM60" i="265" s="1"/>
  <c r="BP96" i="273"/>
  <c r="BP97" i="273" s="1"/>
  <c r="BP96" i="281" s="1"/>
  <c r="BP97" i="281" s="1"/>
  <c r="BP98" i="281" s="1"/>
  <c r="BP10" i="265" s="1"/>
  <c r="BP2" i="280"/>
  <c r="AG64" i="265"/>
  <c r="AG42" i="280"/>
  <c r="AG37" i="280"/>
  <c r="AG39" i="280" s="1"/>
  <c r="AG63" i="265" s="1"/>
  <c r="AG65" i="265" s="1"/>
  <c r="AG67" i="265" s="1"/>
  <c r="AG80" i="265" s="1"/>
  <c r="AG53" i="265"/>
  <c r="AH121" i="281"/>
  <c r="AH112" i="281" s="1"/>
  <c r="AH113" i="281" s="1"/>
  <c r="AG69" i="265"/>
  <c r="AG75" i="265" s="1"/>
  <c r="AG81" i="265" s="1"/>
  <c r="BP2" i="265"/>
  <c r="BP2" i="273"/>
  <c r="BP2" i="275"/>
  <c r="BO81" i="281"/>
  <c r="BO119" i="281"/>
  <c r="BP122" i="281"/>
  <c r="BP105" i="281"/>
  <c r="BO98" i="281"/>
  <c r="BO10" i="265" s="1"/>
  <c r="BO110" i="281"/>
  <c r="BO105" i="281"/>
  <c r="BO122" i="281"/>
  <c r="BL51" i="281"/>
  <c r="BO42" i="273"/>
  <c r="BO4" i="282" s="1"/>
  <c r="BN30" i="281"/>
  <c r="BN36" i="281" s="1"/>
  <c r="BN38" i="281" s="1"/>
  <c r="BN71" i="281" s="1"/>
  <c r="BN73" i="281" s="1"/>
  <c r="BN77" i="281" s="1"/>
  <c r="BO4" i="265"/>
  <c r="BP38" i="273"/>
  <c r="BO46" i="281"/>
  <c r="BO72" i="281"/>
  <c r="AH36" i="280"/>
  <c r="AH52" i="281"/>
  <c r="AH53" i="281" s="1"/>
  <c r="BK76" i="281"/>
  <c r="BK78" i="281" s="1"/>
  <c r="BK85" i="281" s="1"/>
  <c r="BK86" i="281" s="1"/>
  <c r="BL83" i="281" s="1"/>
  <c r="BM30" i="281"/>
  <c r="BM36" i="281" s="1"/>
  <c r="BM38" i="281" s="1"/>
  <c r="BM50" i="281" s="1"/>
  <c r="BS5" i="281"/>
  <c r="BS5" i="280"/>
  <c r="BQ24" i="273"/>
  <c r="BQ25" i="273" s="1"/>
  <c r="BQ124" i="273"/>
  <c r="BO22" i="281"/>
  <c r="BO119" i="273"/>
  <c r="BO120" i="273" s="1"/>
  <c r="BO12" i="281" s="1"/>
  <c r="BO108" i="273"/>
  <c r="BO109" i="273" s="1"/>
  <c r="BO37" i="281"/>
  <c r="BO13" i="281"/>
  <c r="BO113" i="273"/>
  <c r="BO114" i="273" s="1"/>
  <c r="BO21" i="281" s="1"/>
  <c r="BO58" i="281"/>
  <c r="BO23" i="280"/>
  <c r="BO57" i="273"/>
  <c r="BO60" i="273" s="1"/>
  <c r="BO66" i="273" s="1"/>
  <c r="BO67" i="273" s="1"/>
  <c r="BO3" i="282" s="1"/>
  <c r="BO15" i="275"/>
  <c r="BO20" i="275" s="1"/>
  <c r="BP17" i="275" s="1"/>
  <c r="BO34" i="280"/>
  <c r="BO79" i="273"/>
  <c r="BP80" i="273" s="1"/>
  <c r="BP58" i="273" s="1"/>
  <c r="BO118" i="273"/>
  <c r="BO38" i="273"/>
  <c r="BP39" i="273" s="1"/>
  <c r="BP41" i="273" s="1"/>
  <c r="BL26" i="280"/>
  <c r="BL25" i="265"/>
  <c r="BN4" i="280"/>
  <c r="BN4" i="265"/>
  <c r="BN4" i="281"/>
  <c r="BN4" i="275"/>
  <c r="BN4" i="273"/>
  <c r="BP2" i="281"/>
  <c r="BP125" i="273"/>
  <c r="BP126" i="273" s="1"/>
  <c r="BP106" i="281" s="1"/>
  <c r="BP75" i="273"/>
  <c r="BP76" i="273" s="1"/>
  <c r="BH74" i="265"/>
  <c r="BI25" i="280"/>
  <c r="BI28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P11" i="280" l="1"/>
  <c r="BP13" i="282"/>
  <c r="BP108" i="273"/>
  <c r="BP110" i="281"/>
  <c r="BQ96" i="273"/>
  <c r="BQ97" i="273" s="1"/>
  <c r="BQ96" i="281" s="1"/>
  <c r="BQ97" i="281" s="1"/>
  <c r="BQ2" i="282"/>
  <c r="BO15" i="282"/>
  <c r="BO18" i="282" s="1"/>
  <c r="BN59" i="265"/>
  <c r="BN60" i="265" s="1"/>
  <c r="BO13" i="280"/>
  <c r="BO16" i="280" s="1"/>
  <c r="BN73" i="265"/>
  <c r="BP109" i="273"/>
  <c r="BP112" i="273" s="1"/>
  <c r="BN9" i="265"/>
  <c r="BN11" i="265" s="1"/>
  <c r="BN14" i="265" s="1"/>
  <c r="BN19" i="265" s="1"/>
  <c r="BN22" i="265" s="1"/>
  <c r="BN25" i="265" s="1"/>
  <c r="BQ90" i="273"/>
  <c r="BQ91" i="273" s="1"/>
  <c r="BQ100" i="273" s="1"/>
  <c r="BR101" i="273" s="1"/>
  <c r="BR59" i="273" s="1"/>
  <c r="BP81" i="281"/>
  <c r="BP119" i="281"/>
  <c r="BN50" i="281"/>
  <c r="BQ98" i="281"/>
  <c r="BQ10" i="265" s="1"/>
  <c r="BQ110" i="281"/>
  <c r="BQ122" i="281"/>
  <c r="BQ105" i="281"/>
  <c r="AH114" i="281"/>
  <c r="AH31" i="265" s="1"/>
  <c r="AH123" i="281"/>
  <c r="AH124" i="281" s="1"/>
  <c r="BM9" i="265"/>
  <c r="BM11" i="265" s="1"/>
  <c r="BM14" i="265" s="1"/>
  <c r="BM19" i="265" s="1"/>
  <c r="BM22" i="265" s="1"/>
  <c r="BM26" i="280" s="1"/>
  <c r="BM107" i="281"/>
  <c r="BM111" i="281" s="1"/>
  <c r="BN84" i="281"/>
  <c r="BN107" i="281"/>
  <c r="BN111" i="281" s="1"/>
  <c r="BO4" i="281"/>
  <c r="BO4" i="280"/>
  <c r="BO4" i="275"/>
  <c r="BO4" i="273"/>
  <c r="BN45" i="281"/>
  <c r="BN47" i="281" s="1"/>
  <c r="BN61" i="281"/>
  <c r="BO112" i="273"/>
  <c r="BN26" i="280"/>
  <c r="BP46" i="281"/>
  <c r="BP72" i="281"/>
  <c r="AH62" i="281"/>
  <c r="AH63" i="281" s="1"/>
  <c r="AH30" i="265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61" i="281"/>
  <c r="BO14" i="281"/>
  <c r="BO28" i="281" s="1"/>
  <c r="BO23" i="281"/>
  <c r="BO29" i="281" s="1"/>
  <c r="BT5" i="281"/>
  <c r="BT5" i="280"/>
  <c r="BQ2" i="281"/>
  <c r="BQ125" i="273"/>
  <c r="BQ126" i="273" s="1"/>
  <c r="BQ106" i="281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23" i="280"/>
  <c r="BP57" i="273"/>
  <c r="BP60" i="273" s="1"/>
  <c r="BP66" i="273" s="1"/>
  <c r="BP67" i="273" s="1"/>
  <c r="BP3" i="282" s="1"/>
  <c r="BP15" i="275"/>
  <c r="BP20" i="275" s="1"/>
  <c r="BQ17" i="275" s="1"/>
  <c r="BP34" i="280"/>
  <c r="BP79" i="273"/>
  <c r="BQ80" i="273" s="1"/>
  <c r="BQ58" i="273" s="1"/>
  <c r="BP52" i="273"/>
  <c r="BP42" i="273"/>
  <c r="BP4" i="282" s="1"/>
  <c r="BQ39" i="273"/>
  <c r="BQ41" i="273" s="1"/>
  <c r="BI74" i="265"/>
  <c r="BJ25" i="280"/>
  <c r="BJ28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T13" i="273"/>
  <c r="BT14" i="273" s="1"/>
  <c r="BU10" i="273"/>
  <c r="BT5" i="273"/>
  <c r="BT5" i="265"/>
  <c r="BT5" i="275"/>
  <c r="BQ109" i="273"/>
  <c r="BO3" i="265"/>
  <c r="BO3" i="275"/>
  <c r="BO50" i="273"/>
  <c r="BO3" i="273"/>
  <c r="BR2" i="265" l="1"/>
  <c r="BR2" i="282"/>
  <c r="BP13" i="280"/>
  <c r="BP16" i="280" s="1"/>
  <c r="BO73" i="265"/>
  <c r="BP15" i="282"/>
  <c r="BP18" i="282" s="1"/>
  <c r="BO59" i="265"/>
  <c r="BO60" i="265" s="1"/>
  <c r="BM25" i="265"/>
  <c r="AH33" i="265"/>
  <c r="AH37" i="265" s="1"/>
  <c r="AH42" i="265" s="1"/>
  <c r="AH47" i="265" s="1"/>
  <c r="AH50" i="265" s="1"/>
  <c r="AH42" i="280" s="1"/>
  <c r="AI121" i="281"/>
  <c r="AI112" i="281" s="1"/>
  <c r="AH69" i="265"/>
  <c r="AH75" i="265" s="1"/>
  <c r="AH81" i="265" s="1"/>
  <c r="BN51" i="281"/>
  <c r="BM51" i="281"/>
  <c r="BR38" i="273"/>
  <c r="BQ46" i="281"/>
  <c r="BQ72" i="281"/>
  <c r="AH53" i="265"/>
  <c r="BO30" i="281"/>
  <c r="BO36" i="281" s="1"/>
  <c r="BO38" i="281" s="1"/>
  <c r="AI60" i="281"/>
  <c r="AH64" i="265"/>
  <c r="BM76" i="281"/>
  <c r="BM78" i="281" s="1"/>
  <c r="BM85" i="281" s="1"/>
  <c r="BM86" i="281" s="1"/>
  <c r="BN83" i="281" s="1"/>
  <c r="BO84" i="281"/>
  <c r="BU5" i="281"/>
  <c r="BU5" i="280"/>
  <c r="BQ42" i="273"/>
  <c r="BQ4" i="282" s="1"/>
  <c r="BQ52" i="273"/>
  <c r="BQ76" i="273"/>
  <c r="BR125" i="273"/>
  <c r="BR126" i="273" s="1"/>
  <c r="BR106" i="281" s="1"/>
  <c r="BR75" i="273"/>
  <c r="BR76" i="273" s="1"/>
  <c r="BR2" i="275"/>
  <c r="BR2" i="273"/>
  <c r="BQ38" i="273"/>
  <c r="BR39" i="273" s="1"/>
  <c r="BR41" i="273" s="1"/>
  <c r="BQ118" i="273"/>
  <c r="BR96" i="273"/>
  <c r="BR97" i="273" s="1"/>
  <c r="BR96" i="281" s="1"/>
  <c r="BR97" i="281" s="1"/>
  <c r="BS24" i="273"/>
  <c r="BS25" i="273" s="1"/>
  <c r="BS2" i="282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25" i="280"/>
  <c r="BK28" i="280" s="1"/>
  <c r="BJ74" i="265"/>
  <c r="BP3" i="280"/>
  <c r="BP3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R11" i="280" l="1"/>
  <c r="BR13" i="282"/>
  <c r="BQ11" i="280"/>
  <c r="BQ13" i="282"/>
  <c r="BS119" i="281"/>
  <c r="BS13" i="282"/>
  <c r="BS11" i="280"/>
  <c r="BQ15" i="282"/>
  <c r="BQ18" i="282" s="1"/>
  <c r="BP59" i="265"/>
  <c r="BP60" i="265" s="1"/>
  <c r="BQ13" i="280"/>
  <c r="BP73" i="265"/>
  <c r="BR37" i="281"/>
  <c r="BR22" i="281"/>
  <c r="BR23" i="281" s="1"/>
  <c r="BR29" i="281" s="1"/>
  <c r="BR119" i="273"/>
  <c r="BR81" i="281"/>
  <c r="BR119" i="281"/>
  <c r="BQ81" i="281"/>
  <c r="BQ119" i="281"/>
  <c r="AH37" i="280"/>
  <c r="AH39" i="280" s="1"/>
  <c r="AH63" i="265" s="1"/>
  <c r="AH65" i="265" s="1"/>
  <c r="AH67" i="265" s="1"/>
  <c r="AH80" i="265" s="1"/>
  <c r="BR98" i="281"/>
  <c r="BR10" i="265" s="1"/>
  <c r="BR122" i="281"/>
  <c r="BR110" i="281"/>
  <c r="BR105" i="281"/>
  <c r="BP107" i="281"/>
  <c r="BP111" i="281" s="1"/>
  <c r="BO61" i="281"/>
  <c r="BO107" i="281"/>
  <c r="BO111" i="281" s="1"/>
  <c r="AI52" i="281"/>
  <c r="AI53" i="281" s="1"/>
  <c r="AI30" i="265" s="1"/>
  <c r="AI113" i="281"/>
  <c r="BS58" i="28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71" i="281"/>
  <c r="BO73" i="281" s="1"/>
  <c r="BO77" i="281" s="1"/>
  <c r="AI62" i="281"/>
  <c r="AI63" i="281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34" i="280"/>
  <c r="BR79" i="273"/>
  <c r="BS80" i="273" s="1"/>
  <c r="BS58" i="273" s="1"/>
  <c r="BR23" i="280"/>
  <c r="BR57" i="273"/>
  <c r="BR15" i="275"/>
  <c r="BS2" i="281"/>
  <c r="BS125" i="273"/>
  <c r="BS126" i="273" s="1"/>
  <c r="BS106" i="281" s="1"/>
  <c r="BS96" i="273"/>
  <c r="BS97" i="273" s="1"/>
  <c r="BS96" i="281" s="1"/>
  <c r="BS97" i="281" s="1"/>
  <c r="BQ4" i="280"/>
  <c r="BQ4" i="265"/>
  <c r="BQ4" i="281"/>
  <c r="BQ4" i="275"/>
  <c r="BQ4" i="273"/>
  <c r="BT24" i="273"/>
  <c r="BT25" i="273" s="1"/>
  <c r="BT75" i="273" s="1"/>
  <c r="BT76" i="273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R52" i="273"/>
  <c r="BR42" i="273"/>
  <c r="BR4" i="282" s="1"/>
  <c r="BQ58" i="281"/>
  <c r="BQ57" i="273"/>
  <c r="BQ60" i="273" s="1"/>
  <c r="BQ15" i="275"/>
  <c r="BQ20" i="275" s="1"/>
  <c r="BR17" i="275" s="1"/>
  <c r="BQ79" i="273"/>
  <c r="BR80" i="273" s="1"/>
  <c r="BR58" i="273" s="1"/>
  <c r="BQ23" i="280"/>
  <c r="BQ34" i="280"/>
  <c r="BS39" i="273"/>
  <c r="BS41" i="273" s="1"/>
  <c r="BK74" i="265"/>
  <c r="BL25" i="280"/>
  <c r="BL28" i="280" s="1"/>
  <c r="BQ30" i="281"/>
  <c r="BQ36" i="281" s="1"/>
  <c r="BQ38" i="281" s="1"/>
  <c r="BS34" i="280"/>
  <c r="BS23" i="280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BT11" i="280" l="1"/>
  <c r="BT13" i="282"/>
  <c r="BQ16" i="280"/>
  <c r="BR15" i="282"/>
  <c r="BR18" i="282" s="1"/>
  <c r="BQ59" i="265"/>
  <c r="BQ60" i="265" s="1"/>
  <c r="BT2" i="280"/>
  <c r="BT2" i="282"/>
  <c r="AI36" i="280"/>
  <c r="BT81" i="281"/>
  <c r="BT119" i="281"/>
  <c r="BS98" i="281"/>
  <c r="BS10" i="265" s="1"/>
  <c r="BS110" i="281"/>
  <c r="BS105" i="281"/>
  <c r="BS122" i="281"/>
  <c r="AI114" i="281"/>
  <c r="AI31" i="265" s="1"/>
  <c r="AI33" i="265" s="1"/>
  <c r="AI37" i="265" s="1"/>
  <c r="AI42" i="265" s="1"/>
  <c r="AI47" i="265" s="1"/>
  <c r="AI50" i="265" s="1"/>
  <c r="AI123" i="281"/>
  <c r="AI124" i="281" s="1"/>
  <c r="BQ107" i="281"/>
  <c r="BQ111" i="281" s="1"/>
  <c r="BP51" i="281"/>
  <c r="BO51" i="281"/>
  <c r="BT90" i="273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J60" i="281"/>
  <c r="AI64" i="265"/>
  <c r="BO25" i="265"/>
  <c r="BO26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Q3" i="282" s="1"/>
  <c r="BR60" i="273"/>
  <c r="BR66" i="273" s="1"/>
  <c r="BR67" i="273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124" i="273"/>
  <c r="BW5" i="281"/>
  <c r="BW5" i="280"/>
  <c r="BQ9" i="265"/>
  <c r="BQ11" i="265" s="1"/>
  <c r="BQ14" i="265" s="1"/>
  <c r="BQ19" i="265" s="1"/>
  <c r="BQ22" i="265" s="1"/>
  <c r="BQ26" i="280" s="1"/>
  <c r="BQ61" i="281"/>
  <c r="BQ50" i="281"/>
  <c r="BQ45" i="281"/>
  <c r="BQ47" i="281" s="1"/>
  <c r="BS42" i="273"/>
  <c r="BS4" i="282" s="1"/>
  <c r="BS52" i="273"/>
  <c r="BP26" i="280"/>
  <c r="BP25" i="265"/>
  <c r="BS118" i="273"/>
  <c r="BS38" i="273"/>
  <c r="BT39" i="273" s="1"/>
  <c r="BT41" i="273" s="1"/>
  <c r="BT2" i="281"/>
  <c r="BT125" i="273"/>
  <c r="BT126" i="273" s="1"/>
  <c r="BT106" i="281" s="1"/>
  <c r="BT32" i="273"/>
  <c r="BT33" i="273" s="1"/>
  <c r="BT2" i="273"/>
  <c r="BT2" i="265"/>
  <c r="BT96" i="273"/>
  <c r="BT97" i="273" s="1"/>
  <c r="BT96" i="281" s="1"/>
  <c r="BT97" i="281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25" i="280"/>
  <c r="BM28" i="280" s="1"/>
  <c r="BL74" i="265"/>
  <c r="BT57" i="273"/>
  <c r="BT34" i="280"/>
  <c r="BT23" i="280"/>
  <c r="BT15" i="27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R3" i="265"/>
  <c r="BU2" i="280" l="1"/>
  <c r="BU2" i="282"/>
  <c r="BR3" i="280"/>
  <c r="BR3" i="282"/>
  <c r="BS15" i="282"/>
  <c r="BS18" i="282" s="1"/>
  <c r="BR59" i="265"/>
  <c r="BR60" i="265" s="1"/>
  <c r="BR13" i="280"/>
  <c r="BR16" i="280" s="1"/>
  <c r="BQ73" i="265"/>
  <c r="BR3" i="273"/>
  <c r="BU2" i="273"/>
  <c r="BU2" i="265"/>
  <c r="BU32" i="273"/>
  <c r="BU33" i="273" s="1"/>
  <c r="BU38" i="273" s="1"/>
  <c r="BR3" i="281"/>
  <c r="BT20" i="275"/>
  <c r="BU17" i="275" s="1"/>
  <c r="AJ121" i="281"/>
  <c r="AJ112" i="281" s="1"/>
  <c r="AI69" i="265"/>
  <c r="AI75" i="265" s="1"/>
  <c r="AI81" i="265" s="1"/>
  <c r="AI42" i="280"/>
  <c r="AI53" i="265"/>
  <c r="AI37" i="280"/>
  <c r="AI39" i="280" s="1"/>
  <c r="AI63" i="265" s="1"/>
  <c r="AI65" i="265" s="1"/>
  <c r="AI67" i="265" s="1"/>
  <c r="AI80" i="265" s="1"/>
  <c r="BT98" i="281"/>
  <c r="BT10" i="265" s="1"/>
  <c r="BT122" i="281"/>
  <c r="BT110" i="281"/>
  <c r="BT105" i="281"/>
  <c r="BQ51" i="281"/>
  <c r="BR107" i="281"/>
  <c r="BR111" i="281" s="1"/>
  <c r="AJ52" i="281"/>
  <c r="AJ53" i="281" s="1"/>
  <c r="AJ62" i="281" s="1"/>
  <c r="AJ63" i="281" s="1"/>
  <c r="AJ113" i="281"/>
  <c r="BR3" i="275"/>
  <c r="BR50" i="273"/>
  <c r="BU118" i="273"/>
  <c r="BU96" i="273"/>
  <c r="BU97" i="273" s="1"/>
  <c r="BU37" i="281" s="1"/>
  <c r="BU75" i="273"/>
  <c r="BU76" i="273" s="1"/>
  <c r="BU2" i="275"/>
  <c r="BT46" i="281"/>
  <c r="BT72" i="281"/>
  <c r="BS60" i="273"/>
  <c r="AJ36" i="280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4" i="282" s="1"/>
  <c r="BT52" i="273"/>
  <c r="BS4" i="280"/>
  <c r="BS4" i="265"/>
  <c r="BS4" i="281"/>
  <c r="BS4" i="273"/>
  <c r="BS4" i="275"/>
  <c r="BU2" i="281"/>
  <c r="BU125" i="273"/>
  <c r="BU126" i="273" s="1"/>
  <c r="BU106" i="281" s="1"/>
  <c r="BU90" i="273"/>
  <c r="BU91" i="273" s="1"/>
  <c r="BU100" i="273" s="1"/>
  <c r="BV101" i="273" s="1"/>
  <c r="BV59" i="273" s="1"/>
  <c r="BM74" i="265"/>
  <c r="BN25" i="280"/>
  <c r="BN28" i="280" s="1"/>
  <c r="BU13" i="281"/>
  <c r="BU57" i="273"/>
  <c r="BU23" i="280"/>
  <c r="BU108" i="273"/>
  <c r="BV2" i="265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32" i="273" l="1"/>
  <c r="BV33" i="273" s="1"/>
  <c r="BV118" i="273" s="1"/>
  <c r="BV2" i="282"/>
  <c r="BU119" i="281"/>
  <c r="BU11" i="280"/>
  <c r="BU13" i="282"/>
  <c r="BS13" i="280"/>
  <c r="BS16" i="280" s="1"/>
  <c r="BR73" i="265"/>
  <c r="BT15" i="282"/>
  <c r="BT18" i="282" s="1"/>
  <c r="BS59" i="265"/>
  <c r="BS60" i="265" s="1"/>
  <c r="BV38" i="273"/>
  <c r="BW39" i="273" s="1"/>
  <c r="BW41" i="273" s="1"/>
  <c r="BW42" i="273" s="1"/>
  <c r="BW4" i="282" s="1"/>
  <c r="BU15" i="275"/>
  <c r="BU20" i="275" s="1"/>
  <c r="BV17" i="275" s="1"/>
  <c r="BV2" i="273"/>
  <c r="BV75" i="273"/>
  <c r="BV76" i="273" s="1"/>
  <c r="BU34" i="280"/>
  <c r="AJ30" i="265"/>
  <c r="AJ114" i="281"/>
  <c r="AJ31" i="265" s="1"/>
  <c r="AJ33" i="265" s="1"/>
  <c r="AJ37" i="265" s="1"/>
  <c r="AJ42" i="265" s="1"/>
  <c r="AJ47" i="265" s="1"/>
  <c r="AJ50" i="265" s="1"/>
  <c r="AJ123" i="281"/>
  <c r="AJ124" i="281" s="1"/>
  <c r="BR51" i="281"/>
  <c r="BU119" i="273"/>
  <c r="BU96" i="281"/>
  <c r="BU97" i="281" s="1"/>
  <c r="BV42" i="273"/>
  <c r="BV4" i="282" s="1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S3" i="282" s="1"/>
  <c r="BU58" i="281"/>
  <c r="BU81" i="281"/>
  <c r="BS30" i="281"/>
  <c r="BS36" i="281" s="1"/>
  <c r="BS38" i="281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4" i="282" s="1"/>
  <c r="BU52" i="273"/>
  <c r="BV2" i="281"/>
  <c r="BV125" i="273"/>
  <c r="BV126" i="273" s="1"/>
  <c r="BV106" i="281" s="1"/>
  <c r="BV90" i="273"/>
  <c r="BV91" i="273" s="1"/>
  <c r="BV100" i="273" s="1"/>
  <c r="BW101" i="273" s="1"/>
  <c r="BW59" i="273" s="1"/>
  <c r="BY5" i="281"/>
  <c r="BY5" i="280"/>
  <c r="BW24" i="273"/>
  <c r="BW25" i="273" s="1"/>
  <c r="BW2" i="282" s="1"/>
  <c r="BW124" i="273"/>
  <c r="BV2" i="275"/>
  <c r="BU109" i="273"/>
  <c r="BV96" i="273"/>
  <c r="BV97" i="273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26" i="280"/>
  <c r="BO25" i="280"/>
  <c r="BO28" i="280" s="1"/>
  <c r="BN74" i="265"/>
  <c r="BV108" i="273"/>
  <c r="BV4" i="280"/>
  <c r="BV4" i="281"/>
  <c r="BV23" i="280"/>
  <c r="BV34" i="280"/>
  <c r="BV79" i="273"/>
  <c r="BW80" i="273" s="1"/>
  <c r="BW58" i="273" s="1"/>
  <c r="BV57" i="273"/>
  <c r="BV15" i="275"/>
  <c r="BV20" i="275" s="1"/>
  <c r="BW17" i="275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U112" i="273"/>
  <c r="BV4" i="265"/>
  <c r="BV4" i="275"/>
  <c r="BV4" i="273"/>
  <c r="BV119" i="281" l="1"/>
  <c r="BV11" i="280"/>
  <c r="BV13" i="282"/>
  <c r="BU15" i="282"/>
  <c r="BU18" i="282" s="1"/>
  <c r="BT59" i="265"/>
  <c r="BT60" i="265" s="1"/>
  <c r="BT13" i="280"/>
  <c r="BT16" i="280" s="1"/>
  <c r="BS73" i="265"/>
  <c r="BW96" i="273"/>
  <c r="BW97" i="273" s="1"/>
  <c r="BW113" i="273" s="1"/>
  <c r="BW32" i="273"/>
  <c r="BW33" i="273" s="1"/>
  <c r="BW38" i="273" s="1"/>
  <c r="BW90" i="273"/>
  <c r="BW91" i="273" s="1"/>
  <c r="BW100" i="273" s="1"/>
  <c r="BX101" i="273" s="1"/>
  <c r="BX59" i="273" s="1"/>
  <c r="AK121" i="281"/>
  <c r="AK112" i="281" s="1"/>
  <c r="AK113" i="281" s="1"/>
  <c r="AJ69" i="265"/>
  <c r="AJ75" i="265" s="1"/>
  <c r="AJ81" i="265" s="1"/>
  <c r="AJ42" i="280"/>
  <c r="AJ53" i="265"/>
  <c r="AJ37" i="280"/>
  <c r="AJ39" i="280" s="1"/>
  <c r="AK36" i="280" s="1"/>
  <c r="BU98" i="281"/>
  <c r="BU10" i="265" s="1"/>
  <c r="BU110" i="281"/>
  <c r="BU122" i="281"/>
  <c r="BU105" i="281"/>
  <c r="BS84" i="281"/>
  <c r="BS107" i="281"/>
  <c r="BS111" i="281" s="1"/>
  <c r="BT107" i="281"/>
  <c r="BT111" i="281" s="1"/>
  <c r="BW96" i="281"/>
  <c r="BW97" i="281" s="1"/>
  <c r="BV22" i="281"/>
  <c r="BV96" i="281"/>
  <c r="BV97" i="281" s="1"/>
  <c r="BV109" i="273"/>
  <c r="BU23" i="281"/>
  <c r="BU29" i="281" s="1"/>
  <c r="BU30" i="281" s="1"/>
  <c r="BU36" i="281" s="1"/>
  <c r="BU38" i="281" s="1"/>
  <c r="BS45" i="281"/>
  <c r="BS47" i="281" s="1"/>
  <c r="BT66" i="273"/>
  <c r="BT67" i="273" s="1"/>
  <c r="BT3" i="282" s="1"/>
  <c r="BU60" i="273"/>
  <c r="BU66" i="273" s="1"/>
  <c r="BU67" i="273" s="1"/>
  <c r="BW118" i="273"/>
  <c r="BV60" i="273"/>
  <c r="BV66" i="273" s="1"/>
  <c r="BV67" i="273" s="1"/>
  <c r="BV3" i="282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BS50" i="281"/>
  <c r="BS9" i="265"/>
  <c r="BS11" i="265" s="1"/>
  <c r="BS14" i="265" s="1"/>
  <c r="BS19" i="265" s="1"/>
  <c r="BS22" i="265" s="1"/>
  <c r="BS26" i="280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X24" i="273"/>
  <c r="BX25" i="273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106" i="281" s="1"/>
  <c r="BW2" i="275"/>
  <c r="BS25" i="265"/>
  <c r="BW52" i="273"/>
  <c r="BW2" i="265"/>
  <c r="BZ5" i="281"/>
  <c r="BZ5" i="280"/>
  <c r="BW2" i="273"/>
  <c r="BW2" i="280"/>
  <c r="BV13" i="281"/>
  <c r="BV37" i="281"/>
  <c r="BW75" i="273"/>
  <c r="BW76" i="273" s="1"/>
  <c r="BU4" i="280"/>
  <c r="BU4" i="265"/>
  <c r="BU4" i="273"/>
  <c r="BU4" i="281"/>
  <c r="BU4" i="275"/>
  <c r="BP25" i="280"/>
  <c r="BP28" i="280" s="1"/>
  <c r="BO74" i="265"/>
  <c r="BU3" i="281"/>
  <c r="BW4" i="280"/>
  <c r="BW4" i="281"/>
  <c r="BW119" i="273"/>
  <c r="BW120" i="273" s="1"/>
  <c r="BW12" i="281" s="1"/>
  <c r="BW37" i="281"/>
  <c r="BW22" i="281"/>
  <c r="BW13" i="281"/>
  <c r="BW108" i="273"/>
  <c r="BW109" i="273" s="1"/>
  <c r="BX39" i="273"/>
  <c r="BX41" i="273" s="1"/>
  <c r="BX42" i="273" s="1"/>
  <c r="BX4" i="282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BW13" i="282" l="1"/>
  <c r="BW11" i="280"/>
  <c r="BX2" i="280"/>
  <c r="BX2" i="282"/>
  <c r="BU13" i="280"/>
  <c r="BU16" i="280" s="1"/>
  <c r="BT73" i="265"/>
  <c r="BV15" i="282"/>
  <c r="BV18" i="282" s="1"/>
  <c r="BU59" i="265"/>
  <c r="BU60" i="265" s="1"/>
  <c r="BW23" i="280"/>
  <c r="BU3" i="280"/>
  <c r="BU3" i="282"/>
  <c r="AK114" i="281"/>
  <c r="AK31" i="265" s="1"/>
  <c r="AK123" i="281"/>
  <c r="AK124" i="281" s="1"/>
  <c r="AL121" i="281" s="1"/>
  <c r="AL112" i="281" s="1"/>
  <c r="BW81" i="281"/>
  <c r="BW119" i="281"/>
  <c r="BV98" i="281"/>
  <c r="BV10" i="265" s="1"/>
  <c r="BV122" i="281"/>
  <c r="BV110" i="281"/>
  <c r="BV105" i="281"/>
  <c r="BW98" i="281"/>
  <c r="BW10" i="265" s="1"/>
  <c r="BW110" i="281"/>
  <c r="BW105" i="281"/>
  <c r="BW122" i="281"/>
  <c r="BV14" i="281"/>
  <c r="BV28" i="281" s="1"/>
  <c r="BT51" i="281"/>
  <c r="BU107" i="281"/>
  <c r="BU111" i="281" s="1"/>
  <c r="BS51" i="281"/>
  <c r="BW79" i="273"/>
  <c r="BX80" i="273" s="1"/>
  <c r="BX58" i="273" s="1"/>
  <c r="BU84" i="281"/>
  <c r="BU61" i="281"/>
  <c r="BU45" i="281"/>
  <c r="BU47" i="281" s="1"/>
  <c r="BU71" i="281"/>
  <c r="BU73" i="281" s="1"/>
  <c r="BU77" i="281" s="1"/>
  <c r="BU9" i="265"/>
  <c r="BU11" i="265" s="1"/>
  <c r="BU14" i="265" s="1"/>
  <c r="BU19" i="265" s="1"/>
  <c r="BU22" i="265" s="1"/>
  <c r="BU26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V30" i="281"/>
  <c r="BV36" i="281" s="1"/>
  <c r="BV38" i="281" s="1"/>
  <c r="AK62" i="281"/>
  <c r="AK63" i="281" s="1"/>
  <c r="AK30" i="265"/>
  <c r="AK33" i="265" s="1"/>
  <c r="AK37" i="265" s="1"/>
  <c r="AK42" i="265" s="1"/>
  <c r="AK47" i="265" s="1"/>
  <c r="AK50" i="265" s="1"/>
  <c r="AK42" i="280" s="1"/>
  <c r="AJ83" i="265"/>
  <c r="AJ82" i="265"/>
  <c r="BS76" i="281"/>
  <c r="BS78" i="281" s="1"/>
  <c r="BS85" i="281" s="1"/>
  <c r="BS86" i="281" s="1"/>
  <c r="BT83" i="281" s="1"/>
  <c r="BY24" i="273"/>
  <c r="BY25" i="273" s="1"/>
  <c r="BY124" i="273"/>
  <c r="CA5" i="281"/>
  <c r="CA5" i="280"/>
  <c r="BV45" i="281"/>
  <c r="BV47" i="281" s="1"/>
  <c r="BW58" i="281"/>
  <c r="BW15" i="275"/>
  <c r="BW20" i="275" s="1"/>
  <c r="BX17" i="275" s="1"/>
  <c r="BW57" i="273"/>
  <c r="BW60" i="273" s="1"/>
  <c r="BX2" i="281"/>
  <c r="BX125" i="273"/>
  <c r="BX126" i="273" s="1"/>
  <c r="BX106" i="281" s="1"/>
  <c r="BX90" i="273"/>
  <c r="BX91" i="273" s="1"/>
  <c r="BX100" i="273" s="1"/>
  <c r="BY101" i="273" s="1"/>
  <c r="BY59" i="273" s="1"/>
  <c r="BX2" i="273"/>
  <c r="BX75" i="273"/>
  <c r="BX76" i="273" s="1"/>
  <c r="BX96" i="273"/>
  <c r="BX97" i="273" s="1"/>
  <c r="BX96" i="281" s="1"/>
  <c r="BX97" i="281" s="1"/>
  <c r="BX2" i="265"/>
  <c r="BX32" i="273"/>
  <c r="BX33" i="273" s="1"/>
  <c r="BW34" i="280"/>
  <c r="BW114" i="273"/>
  <c r="BW21" i="281" s="1"/>
  <c r="BW23" i="281" s="1"/>
  <c r="BW29" i="281" s="1"/>
  <c r="BT26" i="280"/>
  <c r="BT25" i="265"/>
  <c r="BP74" i="265"/>
  <c r="BQ25" i="280"/>
  <c r="BQ28" i="280" s="1"/>
  <c r="BV3" i="280"/>
  <c r="BV3" i="281"/>
  <c r="BX4" i="280"/>
  <c r="BX4" i="281"/>
  <c r="BW14" i="281"/>
  <c r="BW28" i="281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W66" i="273"/>
  <c r="BW67" i="273" s="1"/>
  <c r="BW3" i="282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X57" i="273" l="1"/>
  <c r="BX11" i="280"/>
  <c r="BX13" i="282"/>
  <c r="BY2" i="280"/>
  <c r="BY2" i="282"/>
  <c r="BW15" i="282"/>
  <c r="BW18" i="282" s="1"/>
  <c r="BV59" i="265"/>
  <c r="BV60" i="265" s="1"/>
  <c r="BV13" i="280"/>
  <c r="BV16" i="280" s="1"/>
  <c r="BU73" i="265"/>
  <c r="BY2" i="273"/>
  <c r="BY2" i="265"/>
  <c r="AK69" i="265"/>
  <c r="AK75" i="265" s="1"/>
  <c r="AK81" i="265" s="1"/>
  <c r="BX34" i="280"/>
  <c r="BX119" i="281"/>
  <c r="BX79" i="273"/>
  <c r="BY80" i="273" s="1"/>
  <c r="BY58" i="273" s="1"/>
  <c r="BY96" i="273"/>
  <c r="BY97" i="273" s="1"/>
  <c r="BY96" i="281" s="1"/>
  <c r="BY97" i="281" s="1"/>
  <c r="BY90" i="273"/>
  <c r="BY91" i="273" s="1"/>
  <c r="BY100" i="273" s="1"/>
  <c r="BZ101" i="273" s="1"/>
  <c r="BZ59" i="273" s="1"/>
  <c r="BY32" i="273"/>
  <c r="BY33" i="273" s="1"/>
  <c r="BY118" i="273" s="1"/>
  <c r="BY98" i="281"/>
  <c r="BY10" i="265" s="1"/>
  <c r="BY110" i="281"/>
  <c r="BY122" i="281"/>
  <c r="BY105" i="281"/>
  <c r="BX98" i="281"/>
  <c r="BX10" i="265" s="1"/>
  <c r="BX122" i="281"/>
  <c r="BX110" i="281"/>
  <c r="BX105" i="281"/>
  <c r="BV51" i="281"/>
  <c r="BV71" i="281"/>
  <c r="BV73" i="281" s="1"/>
  <c r="BV77" i="281" s="1"/>
  <c r="BV107" i="281"/>
  <c r="BV111" i="281" s="1"/>
  <c r="BU51" i="281"/>
  <c r="BY108" i="273"/>
  <c r="BY2" i="275"/>
  <c r="BX23" i="280"/>
  <c r="BU25" i="265"/>
  <c r="BX46" i="281"/>
  <c r="BX72" i="281"/>
  <c r="BY38" i="273"/>
  <c r="BX58" i="281"/>
  <c r="BX81" i="281"/>
  <c r="BV61" i="281"/>
  <c r="BV84" i="281"/>
  <c r="AL60" i="281"/>
  <c r="AL113" i="281" s="1"/>
  <c r="AK64" i="265"/>
  <c r="BV50" i="281"/>
  <c r="BV9" i="265"/>
  <c r="BV11" i="265" s="1"/>
  <c r="BV14" i="265" s="1"/>
  <c r="BV19" i="265" s="1"/>
  <c r="BV22" i="265" s="1"/>
  <c r="BV25" i="265" s="1"/>
  <c r="AK53" i="265"/>
  <c r="AK37" i="280"/>
  <c r="AK39" i="280" s="1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X60" i="273"/>
  <c r="BX66" i="273" s="1"/>
  <c r="BX67" i="273" s="1"/>
  <c r="BX3" i="282" s="1"/>
  <c r="CB5" i="281"/>
  <c r="CB5" i="280"/>
  <c r="BY2" i="281"/>
  <c r="BY125" i="273"/>
  <c r="BY126" i="273" s="1"/>
  <c r="BY106" i="281" s="1"/>
  <c r="BY75" i="273"/>
  <c r="BR25" i="280"/>
  <c r="BR28" i="280" s="1"/>
  <c r="BQ74" i="265"/>
  <c r="BW3" i="280"/>
  <c r="BW3" i="281"/>
  <c r="BY119" i="273"/>
  <c r="BY37" i="281"/>
  <c r="BY22" i="281"/>
  <c r="BY13" i="281"/>
  <c r="CA37" i="273"/>
  <c r="CA47" i="273"/>
  <c r="CA48" i="273" s="1"/>
  <c r="CA51" i="273" s="1"/>
  <c r="CA19" i="273"/>
  <c r="CA20" i="273" s="1"/>
  <c r="CA56" i="273"/>
  <c r="BZ2" i="273"/>
  <c r="BY113" i="273"/>
  <c r="CB5" i="275"/>
  <c r="CB5" i="265"/>
  <c r="CB13" i="273"/>
  <c r="CB14" i="273" s="1"/>
  <c r="CB5" i="273"/>
  <c r="CC10" i="273"/>
  <c r="BW3" i="273"/>
  <c r="BW3" i="265"/>
  <c r="BW3" i="275"/>
  <c r="BW50" i="273"/>
  <c r="BW13" i="280" l="1"/>
  <c r="BW16" i="280" s="1"/>
  <c r="BV73" i="265"/>
  <c r="BX15" i="282"/>
  <c r="BX18" i="282" s="1"/>
  <c r="BW59" i="265"/>
  <c r="BW60" i="265" s="1"/>
  <c r="BZ2" i="280"/>
  <c r="BZ2" i="282"/>
  <c r="BZ2" i="265"/>
  <c r="BZ32" i="273"/>
  <c r="BZ33" i="273" s="1"/>
  <c r="BY120" i="273"/>
  <c r="BY12" i="281" s="1"/>
  <c r="BZ2" i="275"/>
  <c r="BV26" i="280"/>
  <c r="AL114" i="281"/>
  <c r="AL31" i="265" s="1"/>
  <c r="AL123" i="281"/>
  <c r="BW107" i="281"/>
  <c r="BW111" i="281" s="1"/>
  <c r="BY109" i="273"/>
  <c r="BY46" i="281"/>
  <c r="BY72" i="281"/>
  <c r="AK63" i="265"/>
  <c r="AK65" i="265" s="1"/>
  <c r="AK67" i="265" s="1"/>
  <c r="AK80" i="265" s="1"/>
  <c r="AL36" i="280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124" i="273"/>
  <c r="BY52" i="273"/>
  <c r="BY42" i="273"/>
  <c r="BY4" i="282" s="1"/>
  <c r="BY114" i="273"/>
  <c r="BY21" i="281" s="1"/>
  <c r="BY23" i="281" s="1"/>
  <c r="BY29" i="281" s="1"/>
  <c r="BZ39" i="273"/>
  <c r="BZ41" i="273" s="1"/>
  <c r="BY76" i="273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Z2" i="281"/>
  <c r="BZ125" i="273"/>
  <c r="BZ126" i="273" s="1"/>
  <c r="BZ106" i="281" s="1"/>
  <c r="BZ90" i="273"/>
  <c r="BZ91" i="273" s="1"/>
  <c r="BZ100" i="273" s="1"/>
  <c r="CA101" i="273" s="1"/>
  <c r="CA59" i="273" s="1"/>
  <c r="BZ75" i="273"/>
  <c r="BZ96" i="273"/>
  <c r="BZ97" i="273" s="1"/>
  <c r="BZ96" i="281" s="1"/>
  <c r="BZ97" i="281" s="1"/>
  <c r="BY14" i="281"/>
  <c r="BY28" i="281" s="1"/>
  <c r="BR74" i="265"/>
  <c r="BS25" i="280"/>
  <c r="BS28" i="280" s="1"/>
  <c r="BX3" i="280"/>
  <c r="BX3" i="281"/>
  <c r="CC5" i="275"/>
  <c r="CC5" i="265"/>
  <c r="CD10" i="273"/>
  <c r="CC5" i="273"/>
  <c r="CC13" i="273"/>
  <c r="CC14" i="273" s="1"/>
  <c r="CB37" i="273"/>
  <c r="CB47" i="273"/>
  <c r="CB48" i="273" s="1"/>
  <c r="CB51" i="273" s="1"/>
  <c r="CB56" i="273"/>
  <c r="CB19" i="273"/>
  <c r="CB20" i="273" s="1"/>
  <c r="BY112" i="273"/>
  <c r="BX3" i="265"/>
  <c r="BX50" i="273"/>
  <c r="BX3" i="273"/>
  <c r="BX3" i="275"/>
  <c r="BY11" i="280" l="1"/>
  <c r="BY13" i="282"/>
  <c r="CA90" i="273"/>
  <c r="CA91" i="273" s="1"/>
  <c r="CA100" i="273" s="1"/>
  <c r="CB101" i="273" s="1"/>
  <c r="CB59" i="273" s="1"/>
  <c r="CA2" i="282"/>
  <c r="AL124" i="281"/>
  <c r="AM121" i="281" s="1"/>
  <c r="AM112" i="281" s="1"/>
  <c r="BY15" i="282"/>
  <c r="BY18" i="282" s="1"/>
  <c r="BX59" i="265"/>
  <c r="BX60" i="265" s="1"/>
  <c r="BX13" i="280"/>
  <c r="BX16" i="280" s="1"/>
  <c r="BW73" i="265"/>
  <c r="BZ118" i="273"/>
  <c r="BZ38" i="273"/>
  <c r="CA2" i="265"/>
  <c r="CA32" i="273"/>
  <c r="CA33" i="273" s="1"/>
  <c r="CA118" i="273" s="1"/>
  <c r="BY81" i="281"/>
  <c r="BY119" i="281"/>
  <c r="AL69" i="265"/>
  <c r="AL75" i="265" s="1"/>
  <c r="AL81" i="265" s="1"/>
  <c r="CA2" i="280"/>
  <c r="BZ98" i="281"/>
  <c r="BZ10" i="265" s="1"/>
  <c r="BZ122" i="281"/>
  <c r="BZ110" i="281"/>
  <c r="BZ105" i="281"/>
  <c r="BW51" i="281"/>
  <c r="BZ46" i="281"/>
  <c r="BZ72" i="281"/>
  <c r="CA96" i="273"/>
  <c r="CA97" i="273" s="1"/>
  <c r="CA13" i="281" s="1"/>
  <c r="CA2" i="273"/>
  <c r="AK82" i="265"/>
  <c r="AK83" i="265"/>
  <c r="BX30" i="281"/>
  <c r="BX36" i="281" s="1"/>
  <c r="BX38" i="281" s="1"/>
  <c r="AL62" i="281"/>
  <c r="AL63" i="281" s="1"/>
  <c r="AL30" i="265"/>
  <c r="AL33" i="265" s="1"/>
  <c r="AL37" i="265" s="1"/>
  <c r="AL42" i="265" s="1"/>
  <c r="AL47" i="265" s="1"/>
  <c r="AL50" i="265" s="1"/>
  <c r="AL42" i="280" s="1"/>
  <c r="BV76" i="281"/>
  <c r="BV78" i="281" s="1"/>
  <c r="BV85" i="281" s="1"/>
  <c r="BV86" i="281" s="1"/>
  <c r="BW83" i="281" s="1"/>
  <c r="BY30" i="281"/>
  <c r="BY36" i="281" s="1"/>
  <c r="BY38" i="281" s="1"/>
  <c r="CB24" i="273"/>
  <c r="CB25" i="273" s="1"/>
  <c r="CB124" i="273"/>
  <c r="CD5" i="281"/>
  <c r="CD5" i="280"/>
  <c r="BY58" i="281"/>
  <c r="BY34" i="280"/>
  <c r="BY79" i="273"/>
  <c r="BZ80" i="273" s="1"/>
  <c r="BZ58" i="273" s="1"/>
  <c r="BY23" i="280"/>
  <c r="BY57" i="273"/>
  <c r="BY60" i="273" s="1"/>
  <c r="BY15" i="275"/>
  <c r="BY20" i="275" s="1"/>
  <c r="BZ17" i="275" s="1"/>
  <c r="BZ52" i="273"/>
  <c r="BZ42" i="273"/>
  <c r="BZ4" i="282" s="1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26" i="280"/>
  <c r="BW25" i="265"/>
  <c r="BZ76" i="273"/>
  <c r="CA2" i="281"/>
  <c r="CA125" i="273"/>
  <c r="CA126" i="273" s="1"/>
  <c r="CA106" i="281" s="1"/>
  <c r="CA2" i="275"/>
  <c r="CA75" i="273"/>
  <c r="CA76" i="273" s="1"/>
  <c r="BT25" i="280"/>
  <c r="BT28" i="280" s="1"/>
  <c r="BS74" i="265"/>
  <c r="CA37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C51" i="273"/>
  <c r="BY13" i="280" l="1"/>
  <c r="BY16" i="280" s="1"/>
  <c r="BX73" i="265"/>
  <c r="BZ15" i="282"/>
  <c r="BZ18" i="282" s="1"/>
  <c r="BY59" i="265"/>
  <c r="BY60" i="265" s="1"/>
  <c r="CA13" i="282"/>
  <c r="CA11" i="280"/>
  <c r="BZ11" i="280"/>
  <c r="BZ13" i="282"/>
  <c r="CB125" i="273"/>
  <c r="CB2" i="282"/>
  <c r="CA38" i="273"/>
  <c r="CA81" i="281"/>
  <c r="CA119" i="281"/>
  <c r="BZ81" i="281"/>
  <c r="BZ119" i="281"/>
  <c r="CB2" i="273"/>
  <c r="CB2" i="281"/>
  <c r="BY50" i="281"/>
  <c r="BY107" i="281"/>
  <c r="BY111" i="281" s="1"/>
  <c r="BX71" i="281"/>
  <c r="BX73" i="281" s="1"/>
  <c r="BX77" i="281" s="1"/>
  <c r="BX107" i="281"/>
  <c r="BX111" i="281" s="1"/>
  <c r="BX45" i="281"/>
  <c r="BX47" i="281" s="1"/>
  <c r="CA119" i="273"/>
  <c r="CA120" i="273" s="1"/>
  <c r="CA12" i="281" s="1"/>
  <c r="CA96" i="281"/>
  <c r="CA97" i="281" s="1"/>
  <c r="CA113" i="273"/>
  <c r="CA108" i="273"/>
  <c r="CA109" i="273" s="1"/>
  <c r="CA112" i="273" s="1"/>
  <c r="CA22" i="281"/>
  <c r="BY9" i="265"/>
  <c r="BY11" i="265" s="1"/>
  <c r="BY14" i="265" s="1"/>
  <c r="BY19" i="265" s="1"/>
  <c r="BY22" i="265" s="1"/>
  <c r="BY25" i="265" s="1"/>
  <c r="CB126" i="273"/>
  <c r="CA46" i="281"/>
  <c r="CA72" i="281"/>
  <c r="CB72" i="281"/>
  <c r="CB2" i="265"/>
  <c r="CB96" i="273"/>
  <c r="CB97" i="273" s="1"/>
  <c r="CB113" i="273" s="1"/>
  <c r="CB2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L64" i="265"/>
  <c r="AL53" i="265"/>
  <c r="AL37" i="280"/>
  <c r="AL39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61" i="281"/>
  <c r="CA58" i="281"/>
  <c r="CA23" i="280"/>
  <c r="CA79" i="273"/>
  <c r="CB80" i="273" s="1"/>
  <c r="CB58" i="273" s="1"/>
  <c r="CA34" i="280"/>
  <c r="CA57" i="273"/>
  <c r="CA15" i="275"/>
  <c r="CE5" i="281"/>
  <c r="CE5" i="280"/>
  <c r="CC24" i="273"/>
  <c r="CC25" i="273" s="1"/>
  <c r="CC124" i="273"/>
  <c r="BZ58" i="281"/>
  <c r="BZ23" i="280"/>
  <c r="BZ79" i="273"/>
  <c r="CA80" i="273" s="1"/>
  <c r="CA58" i="273" s="1"/>
  <c r="BZ34" i="280"/>
  <c r="BZ57" i="273"/>
  <c r="BZ60" i="273" s="1"/>
  <c r="BZ15" i="275"/>
  <c r="BZ20" i="275" s="1"/>
  <c r="CA17" i="275" s="1"/>
  <c r="BZ23" i="281"/>
  <c r="BZ29" i="281" s="1"/>
  <c r="BY66" i="273"/>
  <c r="BY67" i="273" s="1"/>
  <c r="BY3" i="282" s="1"/>
  <c r="BX26" i="280"/>
  <c r="CB2" i="275"/>
  <c r="CA114" i="273"/>
  <c r="CA21" i="281" s="1"/>
  <c r="CB75" i="273"/>
  <c r="CB76" i="273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CA4" i="282" s="1"/>
  <c r="BZ4" i="280"/>
  <c r="BZ4" i="273"/>
  <c r="BZ4" i="265"/>
  <c r="BZ4" i="281"/>
  <c r="BZ4" i="275"/>
  <c r="CB39" i="273"/>
  <c r="CB41" i="273" s="1"/>
  <c r="BU25" i="280"/>
  <c r="BU28" i="280" s="1"/>
  <c r="BT74" i="265"/>
  <c r="CB22" i="281"/>
  <c r="CA14" i="281"/>
  <c r="CA28" i="281" s="1"/>
  <c r="CA23" i="281"/>
  <c r="CA29" i="281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B34" i="280" l="1"/>
  <c r="CB11" i="280"/>
  <c r="CB13" i="282"/>
  <c r="CC32" i="273"/>
  <c r="CC33" i="273" s="1"/>
  <c r="CC2" i="282"/>
  <c r="CA15" i="282"/>
  <c r="CA18" i="282" s="1"/>
  <c r="BZ59" i="265"/>
  <c r="BZ60" i="265" s="1"/>
  <c r="BZ13" i="280"/>
  <c r="BZ16" i="280" s="1"/>
  <c r="BY73" i="265"/>
  <c r="BY26" i="280"/>
  <c r="CB81" i="281"/>
  <c r="CB119" i="281"/>
  <c r="CB46" i="281"/>
  <c r="CB106" i="281"/>
  <c r="CA98" i="281"/>
  <c r="CA10" i="265" s="1"/>
  <c r="CA110" i="281"/>
  <c r="CA105" i="281"/>
  <c r="CA122" i="281"/>
  <c r="BY51" i="281"/>
  <c r="BX51" i="281"/>
  <c r="AM52" i="281"/>
  <c r="AM53" i="281" s="1"/>
  <c r="AM30" i="265" s="1"/>
  <c r="AM113" i="281"/>
  <c r="CB119" i="273"/>
  <c r="CB120" i="273" s="1"/>
  <c r="CB12" i="281" s="1"/>
  <c r="CB96" i="281"/>
  <c r="CB97" i="281" s="1"/>
  <c r="CC38" i="273"/>
  <c r="CC118" i="273"/>
  <c r="CC2" i="265"/>
  <c r="CC75" i="273"/>
  <c r="CC76" i="273" s="1"/>
  <c r="CB114" i="273"/>
  <c r="CB21" i="281" s="1"/>
  <c r="CB23" i="281" s="1"/>
  <c r="CB29" i="281" s="1"/>
  <c r="CC15" i="275"/>
  <c r="CB108" i="273"/>
  <c r="CB109" i="273" s="1"/>
  <c r="CB112" i="273" s="1"/>
  <c r="CB13" i="281"/>
  <c r="CB37" i="281"/>
  <c r="CA20" i="275"/>
  <c r="CB17" i="275" s="1"/>
  <c r="AM36" i="280"/>
  <c r="AL63" i="265"/>
  <c r="AL65" i="265" s="1"/>
  <c r="AL67" i="265" s="1"/>
  <c r="AL80" i="265" s="1"/>
  <c r="AM62" i="281"/>
  <c r="AM63" i="281" s="1"/>
  <c r="BX76" i="281"/>
  <c r="BX78" i="281" s="1"/>
  <c r="BX85" i="281" s="1"/>
  <c r="BX86" i="281" s="1"/>
  <c r="BY83" i="281" s="1"/>
  <c r="CA60" i="273"/>
  <c r="BZ66" i="273"/>
  <c r="BZ67" i="273" s="1"/>
  <c r="BZ3" i="282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106" i="281" s="1"/>
  <c r="CC90" i="273"/>
  <c r="CC91" i="273" s="1"/>
  <c r="CC100" i="273" s="1"/>
  <c r="CD101" i="273" s="1"/>
  <c r="CD59" i="273" s="1"/>
  <c r="CC2" i="273"/>
  <c r="CC57" i="273"/>
  <c r="CC96" i="273"/>
  <c r="CC97" i="273" s="1"/>
  <c r="CF5" i="281"/>
  <c r="CF5" i="280"/>
  <c r="CB15" i="275"/>
  <c r="CB20" i="275" s="1"/>
  <c r="CC17" i="275" s="1"/>
  <c r="CC20" i="275" s="1"/>
  <c r="CD17" i="275" s="1"/>
  <c r="CC2" i="275"/>
  <c r="CB23" i="280"/>
  <c r="CB57" i="273"/>
  <c r="CC2" i="280"/>
  <c r="CB52" i="273"/>
  <c r="CB42" i="273"/>
  <c r="CB4" i="282" s="1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25" i="280"/>
  <c r="BV28" i="280" s="1"/>
  <c r="BU74" i="265"/>
  <c r="CD2" i="280"/>
  <c r="CC34" i="280"/>
  <c r="CC23" i="280"/>
  <c r="CD2" i="273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11" i="280" l="1"/>
  <c r="CC13" i="282"/>
  <c r="CA13" i="280"/>
  <c r="CA16" i="280" s="1"/>
  <c r="BZ73" i="265"/>
  <c r="CB15" i="282"/>
  <c r="CB18" i="282" s="1"/>
  <c r="CA59" i="265"/>
  <c r="CA60" i="265" s="1"/>
  <c r="CD96" i="273"/>
  <c r="CD97" i="273" s="1"/>
  <c r="CD96" i="281" s="1"/>
  <c r="CD97" i="281" s="1"/>
  <c r="CD98" i="281" s="1"/>
  <c r="CD10" i="265" s="1"/>
  <c r="CD2" i="282"/>
  <c r="CC81" i="281"/>
  <c r="CC119" i="281"/>
  <c r="CB14" i="281"/>
  <c r="CB28" i="281" s="1"/>
  <c r="CB30" i="281" s="1"/>
  <c r="CB36" i="281" s="1"/>
  <c r="CB38" i="281" s="1"/>
  <c r="CB98" i="281"/>
  <c r="CB10" i="265" s="1"/>
  <c r="CB122" i="281"/>
  <c r="CB110" i="281"/>
  <c r="CB105" i="281"/>
  <c r="AM114" i="281"/>
  <c r="AM31" i="265" s="1"/>
  <c r="AM33" i="265" s="1"/>
  <c r="AM37" i="265" s="1"/>
  <c r="AM42" i="265" s="1"/>
  <c r="AM47" i="265" s="1"/>
  <c r="AM50" i="265" s="1"/>
  <c r="AM123" i="281"/>
  <c r="AM124" i="281" s="1"/>
  <c r="CD122" i="281"/>
  <c r="CD105" i="281"/>
  <c r="BZ107" i="281"/>
  <c r="BZ111" i="281" s="1"/>
  <c r="CA107" i="281"/>
  <c r="CA111" i="281" s="1"/>
  <c r="CC108" i="273"/>
  <c r="CC109" i="273" s="1"/>
  <c r="CC96" i="281"/>
  <c r="CC97" i="281" s="1"/>
  <c r="CC22" i="281"/>
  <c r="CC46" i="281"/>
  <c r="CC72" i="281"/>
  <c r="CC119" i="273"/>
  <c r="CC120" i="273" s="1"/>
  <c r="CC12" i="281" s="1"/>
  <c r="AL82" i="265"/>
  <c r="AL83" i="265"/>
  <c r="AN60" i="28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G5" i="281"/>
  <c r="CG5" i="280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D2" i="281"/>
  <c r="CD125" i="273"/>
  <c r="CD126" i="273" s="1"/>
  <c r="CD106" i="281" s="1"/>
  <c r="CA66" i="273"/>
  <c r="CA67" i="273" s="1"/>
  <c r="CA3" i="282" s="1"/>
  <c r="CB60" i="273"/>
  <c r="CD90" i="273"/>
  <c r="CD91" i="273" s="1"/>
  <c r="CD100" i="273" s="1"/>
  <c r="CE101" i="273" s="1"/>
  <c r="CE59" i="273" s="1"/>
  <c r="CE24" i="273"/>
  <c r="CE25" i="273" s="1"/>
  <c r="CE124" i="273"/>
  <c r="CD32" i="273"/>
  <c r="CD33" i="273" s="1"/>
  <c r="CC113" i="273"/>
  <c r="CC114" i="273" s="1"/>
  <c r="CC21" i="281" s="1"/>
  <c r="CD75" i="273"/>
  <c r="CD76" i="273" s="1"/>
  <c r="CC13" i="281"/>
  <c r="CC37" i="281"/>
  <c r="CD2" i="265"/>
  <c r="CC42" i="273"/>
  <c r="CC4" i="282" s="1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W25" i="280"/>
  <c r="BW28" i="280" s="1"/>
  <c r="CE32" i="273"/>
  <c r="CE33" i="273" s="1"/>
  <c r="CE38" i="273" s="1"/>
  <c r="CD113" i="273"/>
  <c r="CD37" i="281"/>
  <c r="CD22" i="281"/>
  <c r="CD13" i="281"/>
  <c r="CE90" i="273"/>
  <c r="CE91" i="273" s="1"/>
  <c r="CE100" i="273" s="1"/>
  <c r="CF101" i="273" s="1"/>
  <c r="CF59" i="273" s="1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8" i="273"/>
  <c r="CD23" i="280" l="1"/>
  <c r="CD11" i="280"/>
  <c r="CD13" i="282"/>
  <c r="CE2" i="281"/>
  <c r="CE2" i="282"/>
  <c r="CD110" i="281"/>
  <c r="CC15" i="282"/>
  <c r="CC18" i="282" s="1"/>
  <c r="CB59" i="265"/>
  <c r="CB60" i="265" s="1"/>
  <c r="CB13" i="280"/>
  <c r="CB16" i="280" s="1"/>
  <c r="CA73" i="265"/>
  <c r="CE96" i="273"/>
  <c r="CE97" i="273" s="1"/>
  <c r="CE113" i="273" s="1"/>
  <c r="CC23" i="281"/>
  <c r="CC29" i="281" s="1"/>
  <c r="AM42" i="280"/>
  <c r="AM53" i="265"/>
  <c r="AM37" i="280"/>
  <c r="AM39" i="280" s="1"/>
  <c r="AM63" i="265" s="1"/>
  <c r="AM65" i="265" s="1"/>
  <c r="AM67" i="265" s="1"/>
  <c r="AM80" i="265" s="1"/>
  <c r="AN121" i="281"/>
  <c r="AN112" i="281" s="1"/>
  <c r="AN113" i="281" s="1"/>
  <c r="AM69" i="265"/>
  <c r="AM75" i="265" s="1"/>
  <c r="AM81" i="265" s="1"/>
  <c r="CD81" i="281"/>
  <c r="CD119" i="281"/>
  <c r="CB71" i="281"/>
  <c r="CB73" i="281" s="1"/>
  <c r="CB77" i="281" s="1"/>
  <c r="CB61" i="281"/>
  <c r="CC98" i="281"/>
  <c r="CC10" i="265" s="1"/>
  <c r="CC110" i="281"/>
  <c r="CC122" i="281"/>
  <c r="CC105" i="281"/>
  <c r="BZ51" i="281"/>
  <c r="CA26" i="280"/>
  <c r="CA51" i="281"/>
  <c r="CB45" i="281"/>
  <c r="CB47" i="281" s="1"/>
  <c r="AN52" i="281"/>
  <c r="AN53" i="281" s="1"/>
  <c r="AN30" i="265" s="1"/>
  <c r="CB84" i="281"/>
  <c r="CB107" i="281"/>
  <c r="CB111" i="281" s="1"/>
  <c r="CE119" i="273"/>
  <c r="CE96" i="281"/>
  <c r="CE97" i="281" s="1"/>
  <c r="CB50" i="281"/>
  <c r="CB9" i="265"/>
  <c r="CB11" i="265" s="1"/>
  <c r="CB14" i="265" s="1"/>
  <c r="CB19" i="265" s="1"/>
  <c r="CB22" i="265" s="1"/>
  <c r="CB25" i="265" s="1"/>
  <c r="CD114" i="273"/>
  <c r="CD21" i="281" s="1"/>
  <c r="CB26" i="280"/>
  <c r="CD46" i="281"/>
  <c r="CD72" i="281"/>
  <c r="CE108" i="273"/>
  <c r="CE2" i="275"/>
  <c r="CD120" i="273"/>
  <c r="CD12" i="281" s="1"/>
  <c r="CD34" i="280"/>
  <c r="CE2" i="280"/>
  <c r="CC14" i="281"/>
  <c r="CC28" i="281" s="1"/>
  <c r="AN36" i="280"/>
  <c r="BZ76" i="281"/>
  <c r="BZ78" i="281" s="1"/>
  <c r="BZ85" i="281" s="1"/>
  <c r="BZ86" i="281" s="1"/>
  <c r="CA83" i="281" s="1"/>
  <c r="CH5" i="281"/>
  <c r="CH5" i="280"/>
  <c r="CD42" i="273"/>
  <c r="CD4" i="282" s="1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124" i="273"/>
  <c r="BZ25" i="265"/>
  <c r="BZ26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106" i="281" s="1"/>
  <c r="CE75" i="273"/>
  <c r="CE2" i="265"/>
  <c r="CB66" i="273"/>
  <c r="CB67" i="273" s="1"/>
  <c r="CB3" i="282" s="1"/>
  <c r="CC60" i="273"/>
  <c r="BW74" i="265"/>
  <c r="BX25" i="280"/>
  <c r="BX28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F2" i="275" l="1"/>
  <c r="CF2" i="282"/>
  <c r="CC13" i="280"/>
  <c r="CC16" i="280" s="1"/>
  <c r="CB73" i="265"/>
  <c r="CD15" i="282"/>
  <c r="CD18" i="282" s="1"/>
  <c r="CC59" i="265"/>
  <c r="CC60" i="265" s="1"/>
  <c r="CC30" i="281"/>
  <c r="CC36" i="281" s="1"/>
  <c r="CC38" i="281" s="1"/>
  <c r="AN62" i="281"/>
  <c r="AN63" i="281" s="1"/>
  <c r="AO60" i="281" s="1"/>
  <c r="CE98" i="281"/>
  <c r="CE10" i="265" s="1"/>
  <c r="CE110" i="281"/>
  <c r="CE105" i="281"/>
  <c r="CE122" i="281"/>
  <c r="AN114" i="281"/>
  <c r="AN31" i="265" s="1"/>
  <c r="AN33" i="265" s="1"/>
  <c r="AN37" i="265" s="1"/>
  <c r="AN42" i="265" s="1"/>
  <c r="AN47" i="265" s="1"/>
  <c r="AN50" i="265" s="1"/>
  <c r="AN123" i="281"/>
  <c r="AN124" i="281" s="1"/>
  <c r="CC107" i="281"/>
  <c r="CC111" i="281" s="1"/>
  <c r="CB51" i="281"/>
  <c r="CF39" i="273"/>
  <c r="CF41" i="273" s="1"/>
  <c r="CE120" i="273"/>
  <c r="CE12" i="281" s="1"/>
  <c r="CE14" i="281" s="1"/>
  <c r="CE28" i="281" s="1"/>
  <c r="CE30" i="281" s="1"/>
  <c r="CE36" i="281" s="1"/>
  <c r="CE38" i="281" s="1"/>
  <c r="CF38" i="273"/>
  <c r="CE46" i="281"/>
  <c r="CE72" i="281"/>
  <c r="CD30" i="281"/>
  <c r="CD36" i="281" s="1"/>
  <c r="CD38" i="281" s="1"/>
  <c r="AM83" i="265"/>
  <c r="AM82" i="265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B3" i="281"/>
  <c r="CB3" i="273"/>
  <c r="CB3" i="275"/>
  <c r="CB3" i="280"/>
  <c r="CB50" i="273"/>
  <c r="CB3" i="265"/>
  <c r="CE76" i="273"/>
  <c r="CF2" i="281"/>
  <c r="CF125" i="273"/>
  <c r="CF126" i="273" s="1"/>
  <c r="CF106" i="281" s="1"/>
  <c r="CF75" i="273"/>
  <c r="CF76" i="273" s="1"/>
  <c r="CF96" i="273"/>
  <c r="CF97" i="273" s="1"/>
  <c r="CF96" i="281" s="1"/>
  <c r="CF97" i="281" s="1"/>
  <c r="CC9" i="265"/>
  <c r="CC11" i="265" s="1"/>
  <c r="CC14" i="265" s="1"/>
  <c r="CC19" i="265" s="1"/>
  <c r="CC22" i="265" s="1"/>
  <c r="CC61" i="281"/>
  <c r="CC50" i="281"/>
  <c r="CC45" i="281"/>
  <c r="CC47" i="281" s="1"/>
  <c r="CF2" i="265"/>
  <c r="CF2" i="280"/>
  <c r="CF2" i="273"/>
  <c r="CD60" i="273"/>
  <c r="CC66" i="273"/>
  <c r="CC67" i="273" s="1"/>
  <c r="CC3" i="282" s="1"/>
  <c r="CE42" i="273"/>
  <c r="CE4" i="282" s="1"/>
  <c r="CE52" i="273"/>
  <c r="CD4" i="280"/>
  <c r="CD4" i="265"/>
  <c r="CD4" i="275"/>
  <c r="CD4" i="281"/>
  <c r="CD4" i="273"/>
  <c r="BX74" i="265"/>
  <c r="BY25" i="280"/>
  <c r="BY28" i="280" s="1"/>
  <c r="CG2" i="281"/>
  <c r="CG2" i="280"/>
  <c r="CI5" i="265"/>
  <c r="CI5" i="273"/>
  <c r="CJ10" i="273"/>
  <c r="CI5" i="275"/>
  <c r="CI13" i="273"/>
  <c r="CI14" i="273" s="1"/>
  <c r="CH37" i="273"/>
  <c r="CH47" i="273"/>
  <c r="CH48" i="273" s="1"/>
  <c r="CH51" i="273" s="1"/>
  <c r="CH19" i="273"/>
  <c r="CH20" i="273" s="1"/>
  <c r="CH56" i="273"/>
  <c r="CG39" i="273"/>
  <c r="CG41" i="273" s="1"/>
  <c r="CG52" i="273" s="1"/>
  <c r="CG96" i="273"/>
  <c r="CG97" i="273" s="1"/>
  <c r="CG96" i="281" s="1"/>
  <c r="CG97" i="281" s="1"/>
  <c r="CE112" i="273"/>
  <c r="CE13" i="282" l="1"/>
  <c r="CE11" i="280"/>
  <c r="CG2" i="275"/>
  <c r="CG2" i="282"/>
  <c r="CF11" i="280"/>
  <c r="CF13" i="282"/>
  <c r="CE15" i="282"/>
  <c r="CE18" i="282" s="1"/>
  <c r="CD59" i="265"/>
  <c r="CD60" i="265" s="1"/>
  <c r="CD13" i="280"/>
  <c r="CD16" i="280" s="1"/>
  <c r="CC73" i="265"/>
  <c r="AN42" i="280"/>
  <c r="AN53" i="265"/>
  <c r="AO121" i="281"/>
  <c r="AO112" i="281" s="1"/>
  <c r="AN69" i="265"/>
  <c r="AN75" i="265" s="1"/>
  <c r="AN81" i="265" s="1"/>
  <c r="CE81" i="281"/>
  <c r="CE119" i="281"/>
  <c r="CG90" i="273"/>
  <c r="CG91" i="273" s="1"/>
  <c r="CG100" i="273" s="1"/>
  <c r="CH101" i="273" s="1"/>
  <c r="CH59" i="273" s="1"/>
  <c r="CG2" i="265"/>
  <c r="CG75" i="273"/>
  <c r="CG76" i="273" s="1"/>
  <c r="CF81" i="281"/>
  <c r="CF119" i="281"/>
  <c r="AN37" i="280"/>
  <c r="AN39" i="280" s="1"/>
  <c r="AO36" i="280" s="1"/>
  <c r="CG98" i="281"/>
  <c r="CG10" i="265" s="1"/>
  <c r="CG110" i="281"/>
  <c r="CG122" i="281"/>
  <c r="CG105" i="281"/>
  <c r="CF98" i="281"/>
  <c r="CF10" i="265" s="1"/>
  <c r="CF122" i="281"/>
  <c r="CF110" i="281"/>
  <c r="CF105" i="281"/>
  <c r="CC51" i="281"/>
  <c r="AO52" i="281"/>
  <c r="AO53" i="281" s="1"/>
  <c r="AO62" i="281" s="1"/>
  <c r="AO63" i="281" s="1"/>
  <c r="AO113" i="281"/>
  <c r="CD84" i="281"/>
  <c r="CD107" i="281"/>
  <c r="CD111" i="281" s="1"/>
  <c r="CE107" i="281"/>
  <c r="CE111" i="281" s="1"/>
  <c r="CD45" i="281"/>
  <c r="CD47" i="281" s="1"/>
  <c r="CG42" i="273"/>
  <c r="CF52" i="273"/>
  <c r="CF42" i="273"/>
  <c r="CF4" i="282" s="1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23" i="280"/>
  <c r="CF79" i="273"/>
  <c r="CG80" i="273" s="1"/>
  <c r="CG58" i="273" s="1"/>
  <c r="CF34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C3" i="280"/>
  <c r="CC3" i="275"/>
  <c r="CC50" i="273"/>
  <c r="CC3" i="281"/>
  <c r="CC3" i="273"/>
  <c r="CC3" i="265"/>
  <c r="CC26" i="280"/>
  <c r="CC25" i="265"/>
  <c r="CE58" i="281"/>
  <c r="CE34" i="280"/>
  <c r="CE79" i="273"/>
  <c r="CF80" i="273" s="1"/>
  <c r="CF58" i="273" s="1"/>
  <c r="CE23" i="280"/>
  <c r="CE57" i="273"/>
  <c r="CE15" i="275"/>
  <c r="CE20" i="275" s="1"/>
  <c r="CF17" i="275" s="1"/>
  <c r="CG79" i="273"/>
  <c r="CH80" i="273" s="1"/>
  <c r="CH58" i="273" s="1"/>
  <c r="CH24" i="273"/>
  <c r="CH25" i="273" s="1"/>
  <c r="CH124" i="273"/>
  <c r="CE4" i="281"/>
  <c r="CE4" i="273"/>
  <c r="CE4" i="280"/>
  <c r="CE4" i="265"/>
  <c r="CE4" i="275"/>
  <c r="CE60" i="273"/>
  <c r="CD66" i="273"/>
  <c r="CD67" i="273" s="1"/>
  <c r="CD3" i="282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F112" i="273" s="1"/>
  <c r="CG125" i="273"/>
  <c r="CG126" i="273" s="1"/>
  <c r="CG106" i="281" s="1"/>
  <c r="CG2" i="273"/>
  <c r="CG32" i="273"/>
  <c r="CG33" i="273" s="1"/>
  <c r="BY74" i="265"/>
  <c r="BZ25" i="280"/>
  <c r="BZ28" i="280" s="1"/>
  <c r="CH2" i="273"/>
  <c r="CG4" i="280"/>
  <c r="CG113" i="273"/>
  <c r="CG114" i="273" s="1"/>
  <c r="CG21" i="281" s="1"/>
  <c r="CG37" i="281"/>
  <c r="CG22" i="281"/>
  <c r="CG13" i="281"/>
  <c r="CH32" i="273"/>
  <c r="CH33" i="273" s="1"/>
  <c r="CH38" i="273" s="1"/>
  <c r="CG34" i="280"/>
  <c r="CG23" i="280"/>
  <c r="CG119" i="273"/>
  <c r="CG120" i="273" s="1"/>
  <c r="CG12" i="281" s="1"/>
  <c r="CH96" i="273"/>
  <c r="CH97" i="273" s="1"/>
  <c r="CG108" i="273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G4" i="265"/>
  <c r="CG4" i="281" l="1"/>
  <c r="CG4" i="282"/>
  <c r="CH2" i="280"/>
  <c r="CH2" i="282"/>
  <c r="CG11" i="280"/>
  <c r="CG13" i="282"/>
  <c r="CE13" i="280"/>
  <c r="CE16" i="280" s="1"/>
  <c r="CD73" i="265"/>
  <c r="CF15" i="282"/>
  <c r="CF18" i="282" s="1"/>
  <c r="CE59" i="265"/>
  <c r="CE60" i="265" s="1"/>
  <c r="AO30" i="265"/>
  <c r="AN63" i="265"/>
  <c r="AN65" i="265" s="1"/>
  <c r="AN67" i="265" s="1"/>
  <c r="AN80" i="265" s="1"/>
  <c r="AN82" i="265" s="1"/>
  <c r="CG4" i="273"/>
  <c r="CG23" i="281"/>
  <c r="CG29" i="281" s="1"/>
  <c r="CH118" i="273"/>
  <c r="CH2" i="275"/>
  <c r="CH90" i="273"/>
  <c r="CH91" i="273" s="1"/>
  <c r="CH100" i="273" s="1"/>
  <c r="CI101" i="273" s="1"/>
  <c r="CI59" i="273" s="1"/>
  <c r="CG119" i="281"/>
  <c r="CG57" i="273"/>
  <c r="AO114" i="281"/>
  <c r="AO31" i="265" s="1"/>
  <c r="AO33" i="265" s="1"/>
  <c r="AO37" i="265" s="1"/>
  <c r="AO42" i="265" s="1"/>
  <c r="AO47" i="265" s="1"/>
  <c r="AO50" i="265" s="1"/>
  <c r="AO123" i="281"/>
  <c r="AO124" i="281" s="1"/>
  <c r="CE51" i="281"/>
  <c r="CD51" i="281"/>
  <c r="CG109" i="273"/>
  <c r="CH108" i="273"/>
  <c r="CH96" i="281"/>
  <c r="CH97" i="281" s="1"/>
  <c r="CF4" i="281"/>
  <c r="CF4" i="265"/>
  <c r="CF4" i="273"/>
  <c r="CF4" i="280"/>
  <c r="CF4" i="275"/>
  <c r="CG4" i="275"/>
  <c r="CD26" i="280"/>
  <c r="CG46" i="281"/>
  <c r="CG72" i="281"/>
  <c r="CF20" i="275"/>
  <c r="CG17" i="275" s="1"/>
  <c r="CG20" i="275" s="1"/>
  <c r="CH17" i="275" s="1"/>
  <c r="CE26" i="280"/>
  <c r="CF23" i="281"/>
  <c r="CF29" i="281" s="1"/>
  <c r="CF30" i="281" s="1"/>
  <c r="CF36" i="281" s="1"/>
  <c r="CF38" i="281" s="1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124" i="273"/>
  <c r="CG38" i="273"/>
  <c r="CH39" i="273" s="1"/>
  <c r="CH41" i="273" s="1"/>
  <c r="CG118" i="273"/>
  <c r="CE66" i="273"/>
  <c r="CE67" i="273" s="1"/>
  <c r="CE3" i="282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106" i="281" s="1"/>
  <c r="CH75" i="273"/>
  <c r="CH76" i="273" s="1"/>
  <c r="BZ74" i="265"/>
  <c r="CA25" i="280"/>
  <c r="CA28" i="280" s="1"/>
  <c r="CI2" i="281"/>
  <c r="CH119" i="273"/>
  <c r="CH37" i="281"/>
  <c r="CH22" i="281"/>
  <c r="CH13" i="281"/>
  <c r="CG14" i="281"/>
  <c r="CG28" i="281" s="1"/>
  <c r="CI90" i="273"/>
  <c r="CI91" i="273" s="1"/>
  <c r="CI100" i="273" s="1"/>
  <c r="CJ101" i="273" s="1"/>
  <c r="CJ59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H11" i="280" l="1"/>
  <c r="CH13" i="282"/>
  <c r="CH109" i="273"/>
  <c r="CI96" i="273"/>
  <c r="CI97" i="273" s="1"/>
  <c r="CI96" i="281" s="1"/>
  <c r="CI97" i="281" s="1"/>
  <c r="CI2" i="282"/>
  <c r="CG15" i="282"/>
  <c r="CG18" i="282" s="1"/>
  <c r="CF59" i="265"/>
  <c r="CF60" i="265" s="1"/>
  <c r="CF13" i="280"/>
  <c r="CF16" i="280" s="1"/>
  <c r="CE73" i="265"/>
  <c r="CI32" i="273"/>
  <c r="CI33" i="273" s="1"/>
  <c r="CI38" i="273" s="1"/>
  <c r="CG30" i="281"/>
  <c r="CG36" i="281" s="1"/>
  <c r="CG38" i="281" s="1"/>
  <c r="CG71" i="281" s="1"/>
  <c r="CG73" i="281" s="1"/>
  <c r="CG77" i="281" s="1"/>
  <c r="AO42" i="280"/>
  <c r="AO37" i="280"/>
  <c r="AO39" i="280" s="1"/>
  <c r="AP36" i="280" s="1"/>
  <c r="AO53" i="265"/>
  <c r="AP121" i="281"/>
  <c r="AP112" i="281" s="1"/>
  <c r="AO69" i="265"/>
  <c r="AO75" i="265" s="1"/>
  <c r="AO81" i="265" s="1"/>
  <c r="CH81" i="281"/>
  <c r="CH119" i="281"/>
  <c r="AP113" i="281"/>
  <c r="CI98" i="281"/>
  <c r="CI10" i="265" s="1"/>
  <c r="CI110" i="281"/>
  <c r="CI105" i="281"/>
  <c r="CI122" i="281"/>
  <c r="CH98" i="281"/>
  <c r="CH10" i="265" s="1"/>
  <c r="CH122" i="281"/>
  <c r="CH110" i="281"/>
  <c r="CH105" i="281"/>
  <c r="CF9" i="265"/>
  <c r="CF11" i="265" s="1"/>
  <c r="CF14" i="265" s="1"/>
  <c r="CF19" i="265" s="1"/>
  <c r="CF22" i="265" s="1"/>
  <c r="CF107" i="281"/>
  <c r="CF111" i="281" s="1"/>
  <c r="CG107" i="281"/>
  <c r="CG111" i="281" s="1"/>
  <c r="CI39" i="273"/>
  <c r="CI41" i="273" s="1"/>
  <c r="CI113" i="273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AP52" i="281"/>
  <c r="AP53" i="281" s="1"/>
  <c r="CD76" i="281"/>
  <c r="CD78" i="281" s="1"/>
  <c r="CD85" i="281" s="1"/>
  <c r="CD86" i="281" s="1"/>
  <c r="CE83" i="281" s="1"/>
  <c r="CJ24" i="273"/>
  <c r="CJ25" i="273" s="1"/>
  <c r="CJ124" i="273"/>
  <c r="CF66" i="273"/>
  <c r="CF67" i="273" s="1"/>
  <c r="CF3" i="282" s="1"/>
  <c r="CG60" i="273"/>
  <c r="CI114" i="273"/>
  <c r="CI21" i="281" s="1"/>
  <c r="CL5" i="281"/>
  <c r="CL5" i="280"/>
  <c r="CG50" i="281"/>
  <c r="CH23" i="281"/>
  <c r="CH29" i="281" s="1"/>
  <c r="CH120" i="273"/>
  <c r="CH12" i="281" s="1"/>
  <c r="CH14" i="281" s="1"/>
  <c r="CH28" i="281" s="1"/>
  <c r="CH58" i="281"/>
  <c r="CH34" i="280"/>
  <c r="CH79" i="273"/>
  <c r="CI80" i="273" s="1"/>
  <c r="CI58" i="273" s="1"/>
  <c r="CH23" i="280"/>
  <c r="CH57" i="273"/>
  <c r="CH15" i="275"/>
  <c r="CH20" i="275" s="1"/>
  <c r="CI17" i="275" s="1"/>
  <c r="CE3" i="280"/>
  <c r="CE3" i="265"/>
  <c r="CE50" i="273"/>
  <c r="CE3" i="281"/>
  <c r="CE3" i="275"/>
  <c r="CE3" i="273"/>
  <c r="CF26" i="280"/>
  <c r="CF25" i="265"/>
  <c r="CH42" i="273"/>
  <c r="CH4" i="282" s="1"/>
  <c r="CH52" i="273"/>
  <c r="CI125" i="273"/>
  <c r="CI126" i="273" s="1"/>
  <c r="CI106" i="281" s="1"/>
  <c r="CI75" i="273"/>
  <c r="CI76" i="273" s="1"/>
  <c r="CB25" i="280"/>
  <c r="CB28" i="280" s="1"/>
  <c r="CA74" i="265"/>
  <c r="CI118" i="273"/>
  <c r="CJ2" i="280"/>
  <c r="CI37" i="281"/>
  <c r="CI22" i="28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113" i="273"/>
  <c r="CJ114" i="273" s="1"/>
  <c r="CJ21" i="281" s="1"/>
  <c r="CH112" i="273"/>
  <c r="CJ2" i="281" l="1"/>
  <c r="CJ2" i="282"/>
  <c r="CG13" i="280"/>
  <c r="CG16" i="280" s="1"/>
  <c r="CF73" i="265"/>
  <c r="CH15" i="282"/>
  <c r="CH18" i="282" s="1"/>
  <c r="CG59" i="265"/>
  <c r="CG60" i="265" s="1"/>
  <c r="CI13" i="282"/>
  <c r="CI11" i="280"/>
  <c r="CG9" i="265"/>
  <c r="CG11" i="265" s="1"/>
  <c r="CG14" i="265" s="1"/>
  <c r="CG19" i="265" s="1"/>
  <c r="CG22" i="265" s="1"/>
  <c r="CG25" i="265" s="1"/>
  <c r="CG84" i="281"/>
  <c r="AO63" i="265"/>
  <c r="AO65" i="265" s="1"/>
  <c r="AO67" i="265" s="1"/>
  <c r="AO80" i="265" s="1"/>
  <c r="AO83" i="265" s="1"/>
  <c r="CJ39" i="273"/>
  <c r="CJ41" i="273" s="1"/>
  <c r="CG45" i="281"/>
  <c r="CG47" i="281" s="1"/>
  <c r="CG51" i="281" s="1"/>
  <c r="CG61" i="281"/>
  <c r="CI81" i="281"/>
  <c r="CI119" i="281"/>
  <c r="AP114" i="281"/>
  <c r="AP31" i="265" s="1"/>
  <c r="AP123" i="281"/>
  <c r="AP124" i="281" s="1"/>
  <c r="CF51" i="281"/>
  <c r="CJ119" i="273"/>
  <c r="CJ96" i="281"/>
  <c r="CJ97" i="281" s="1"/>
  <c r="CI42" i="273"/>
  <c r="CI4" i="282" s="1"/>
  <c r="CI52" i="273"/>
  <c r="CJ108" i="273"/>
  <c r="CI23" i="281"/>
  <c r="CI29" i="281" s="1"/>
  <c r="CI120" i="273"/>
  <c r="CI12" i="281" s="1"/>
  <c r="CI46" i="281"/>
  <c r="CI72" i="281"/>
  <c r="CG26" i="280"/>
  <c r="AP62" i="281"/>
  <c r="AP63" i="281" s="1"/>
  <c r="AP30" i="265"/>
  <c r="CE76" i="281"/>
  <c r="CE78" i="281" s="1"/>
  <c r="CE85" i="281" s="1"/>
  <c r="CE86" i="281" s="1"/>
  <c r="CF83" i="281" s="1"/>
  <c r="CM5" i="281"/>
  <c r="CM5" i="280"/>
  <c r="CI58" i="281"/>
  <c r="CI23" i="280"/>
  <c r="CI57" i="273"/>
  <c r="CI15" i="275"/>
  <c r="CI20" i="275" s="1"/>
  <c r="CJ17" i="275" s="1"/>
  <c r="CI34" i="280"/>
  <c r="CI79" i="273"/>
  <c r="CJ80" i="273" s="1"/>
  <c r="CJ58" i="273" s="1"/>
  <c r="CH60" i="273"/>
  <c r="CG66" i="273"/>
  <c r="CG67" i="273" s="1"/>
  <c r="CG3" i="282" s="1"/>
  <c r="CJ76" i="273"/>
  <c r="CJ120" i="273"/>
  <c r="CJ12" i="281" s="1"/>
  <c r="CK24" i="273"/>
  <c r="CK25" i="273" s="1"/>
  <c r="CK2" i="282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106" i="281" s="1"/>
  <c r="CJ32" i="273"/>
  <c r="CJ33" i="273" s="1"/>
  <c r="CJ2" i="273"/>
  <c r="CJ2" i="265"/>
  <c r="CB74" i="265"/>
  <c r="CC25" i="280"/>
  <c r="CC28" i="280" s="1"/>
  <c r="CJ37" i="281"/>
  <c r="CJ22" i="281"/>
  <c r="CJ23" i="281" s="1"/>
  <c r="CJ29" i="281" s="1"/>
  <c r="CJ13" i="281"/>
  <c r="CI14" i="281"/>
  <c r="CI28" i="281" s="1"/>
  <c r="CK32" i="273"/>
  <c r="CK33" i="273" s="1"/>
  <c r="CK118" i="273" s="1"/>
  <c r="CJ23" i="280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109" i="273"/>
  <c r="CI112" i="273"/>
  <c r="CK38" i="273"/>
  <c r="CJ57" i="273"/>
  <c r="CJ15" i="275"/>
  <c r="CK2" i="273" l="1"/>
  <c r="CK96" i="273"/>
  <c r="CK97" i="273" s="1"/>
  <c r="CJ119" i="281"/>
  <c r="CJ11" i="280"/>
  <c r="CJ13" i="282"/>
  <c r="CI15" i="282"/>
  <c r="CI18" i="282" s="1"/>
  <c r="CH59" i="265"/>
  <c r="CH60" i="265" s="1"/>
  <c r="CH13" i="280"/>
  <c r="CH16" i="280" s="1"/>
  <c r="CG73" i="265"/>
  <c r="AO82" i="265"/>
  <c r="AP33" i="265"/>
  <c r="AP37" i="265" s="1"/>
  <c r="AP42" i="265" s="1"/>
  <c r="AP47" i="265" s="1"/>
  <c r="AP50" i="265" s="1"/>
  <c r="AP42" i="280" s="1"/>
  <c r="CJ52" i="273"/>
  <c r="CJ42" i="273"/>
  <c r="CJ4" i="282" s="1"/>
  <c r="AQ121" i="281"/>
  <c r="AQ112" i="281" s="1"/>
  <c r="AP69" i="265"/>
  <c r="AP75" i="265" s="1"/>
  <c r="AP81" i="265" s="1"/>
  <c r="CJ98" i="281"/>
  <c r="CJ10" i="265" s="1"/>
  <c r="CJ122" i="281"/>
  <c r="CJ110" i="281"/>
  <c r="CJ105" i="281"/>
  <c r="CH107" i="281"/>
  <c r="CH111" i="281" s="1"/>
  <c r="CK119" i="273"/>
  <c r="CK96" i="281"/>
  <c r="CK97" i="281" s="1"/>
  <c r="CI4" i="280"/>
  <c r="CI4" i="265"/>
  <c r="CI4" i="281"/>
  <c r="CI4" i="273"/>
  <c r="CI4" i="275"/>
  <c r="CI30" i="281"/>
  <c r="CI36" i="281" s="1"/>
  <c r="CI38" i="281" s="1"/>
  <c r="CI71" i="281" s="1"/>
  <c r="CI73" i="281" s="1"/>
  <c r="CI77" i="281" s="1"/>
  <c r="CJ20" i="275"/>
  <c r="CK17" i="275" s="1"/>
  <c r="CK113" i="273"/>
  <c r="CK114" i="273" s="1"/>
  <c r="CK21" i="281" s="1"/>
  <c r="CJ46" i="281"/>
  <c r="CJ72" i="281"/>
  <c r="CJ58" i="281"/>
  <c r="CJ81" i="281"/>
  <c r="AQ60" i="281"/>
  <c r="AP64" i="265"/>
  <c r="AP53" i="265"/>
  <c r="AP37" i="280"/>
  <c r="AP39" i="280" s="1"/>
  <c r="CF76" i="281"/>
  <c r="CF78" i="281" s="1"/>
  <c r="CF85" i="281" s="1"/>
  <c r="CF86" i="281" s="1"/>
  <c r="CG83" i="281" s="1"/>
  <c r="CI84" i="28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K2" i="281"/>
  <c r="CK125" i="273"/>
  <c r="CK126" i="273" s="1"/>
  <c r="CK106" i="281" s="1"/>
  <c r="CH66" i="273"/>
  <c r="CH67" i="273" s="1"/>
  <c r="CH3" i="282" s="1"/>
  <c r="CI60" i="273"/>
  <c r="CI66" i="273" s="1"/>
  <c r="CI67" i="273" s="1"/>
  <c r="CI3" i="282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34" i="280"/>
  <c r="CK2" i="280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D25" i="280"/>
  <c r="CD28" i="280" s="1"/>
  <c r="CC74" i="265"/>
  <c r="CI3" i="280"/>
  <c r="CI3" i="281"/>
  <c r="CK42" i="273"/>
  <c r="CK37" i="281"/>
  <c r="CK22" i="281"/>
  <c r="CK23" i="281" s="1"/>
  <c r="CK29" i="281" s="1"/>
  <c r="CK13" i="281"/>
  <c r="CK34" i="280"/>
  <c r="CK23" i="280"/>
  <c r="CL75" i="273"/>
  <c r="CL76" i="273" s="1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L39" i="273" l="1"/>
  <c r="CL41" i="273" s="1"/>
  <c r="CL52" i="273" s="1"/>
  <c r="CL2" i="280"/>
  <c r="CL2" i="282"/>
  <c r="CI13" i="280"/>
  <c r="CI16" i="280" s="1"/>
  <c r="CH73" i="265"/>
  <c r="CJ15" i="282"/>
  <c r="CJ18" i="282" s="1"/>
  <c r="CI59" i="265"/>
  <c r="CI60" i="265" s="1"/>
  <c r="CL119" i="281"/>
  <c r="CL11" i="280"/>
  <c r="CL13" i="282"/>
  <c r="CK4" i="265"/>
  <c r="CK4" i="282"/>
  <c r="CK119" i="281"/>
  <c r="CK11" i="280"/>
  <c r="CK13" i="282"/>
  <c r="CI61" i="281"/>
  <c r="CK4" i="275"/>
  <c r="CL90" i="273"/>
  <c r="CL91" i="273" s="1"/>
  <c r="CL100" i="273" s="1"/>
  <c r="CM101" i="273" s="1"/>
  <c r="CM59" i="273" s="1"/>
  <c r="CI9" i="265"/>
  <c r="CI11" i="265" s="1"/>
  <c r="CI14" i="265" s="1"/>
  <c r="CI19" i="265" s="1"/>
  <c r="CI22" i="265" s="1"/>
  <c r="CJ4" i="280"/>
  <c r="CJ4" i="265"/>
  <c r="CJ4" i="273"/>
  <c r="CJ4" i="281"/>
  <c r="CJ4" i="275"/>
  <c r="CL79" i="273"/>
  <c r="CM80" i="273" s="1"/>
  <c r="CM58" i="273" s="1"/>
  <c r="CL2" i="275"/>
  <c r="CL2" i="273"/>
  <c r="CK98" i="281"/>
  <c r="CK10" i="265" s="1"/>
  <c r="CK110" i="281"/>
  <c r="CK122" i="281"/>
  <c r="CK105" i="281"/>
  <c r="CI45" i="281"/>
  <c r="CI47" i="281" s="1"/>
  <c r="CI50" i="281"/>
  <c r="AQ52" i="281"/>
  <c r="AQ53" i="281" s="1"/>
  <c r="AQ30" i="265" s="1"/>
  <c r="AQ113" i="281"/>
  <c r="CH51" i="281"/>
  <c r="CJ107" i="281"/>
  <c r="CJ111" i="281" s="1"/>
  <c r="CI107" i="281"/>
  <c r="CI111" i="281" s="1"/>
  <c r="CL58" i="281"/>
  <c r="CL81" i="281"/>
  <c r="CL15" i="275"/>
  <c r="CL57" i="273"/>
  <c r="CL96" i="273"/>
  <c r="CL97" i="273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AQ36" i="280"/>
  <c r="AP63" i="265"/>
  <c r="AP65" i="265" s="1"/>
  <c r="AP67" i="265" s="1"/>
  <c r="AP80" i="265" s="1"/>
  <c r="AQ62" i="281"/>
  <c r="AQ63" i="281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124" i="273"/>
  <c r="CJ9" i="265"/>
  <c r="CJ11" i="265" s="1"/>
  <c r="CJ14" i="265" s="1"/>
  <c r="CJ19" i="265" s="1"/>
  <c r="CJ22" i="265" s="1"/>
  <c r="CJ26" i="280" s="1"/>
  <c r="CJ61" i="281"/>
  <c r="CJ50" i="281"/>
  <c r="CJ45" i="281"/>
  <c r="CJ47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M4" i="282" s="1"/>
  <c r="CO5" i="281"/>
  <c r="CO5" i="280"/>
  <c r="CK14" i="281"/>
  <c r="CK28" i="281" s="1"/>
  <c r="CK30" i="281" s="1"/>
  <c r="CK36" i="281" s="1"/>
  <c r="CK38" i="281" s="1"/>
  <c r="CH26" i="280"/>
  <c r="CH25" i="265"/>
  <c r="CL2" i="281"/>
  <c r="CL125" i="273"/>
  <c r="CL126" i="273" s="1"/>
  <c r="CL106" i="281" s="1"/>
  <c r="CL2" i="265"/>
  <c r="CJ25" i="265"/>
  <c r="CD74" i="265"/>
  <c r="CE25" i="280"/>
  <c r="CE28" i="280" s="1"/>
  <c r="CL42" i="273"/>
  <c r="CJ3" i="280"/>
  <c r="CL37" i="281"/>
  <c r="CL13" i="281"/>
  <c r="CK4" i="280"/>
  <c r="CK4" i="281"/>
  <c r="CL23" i="280"/>
  <c r="CL34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73"/>
  <c r="CJ50" i="273"/>
  <c r="CJ3" i="275"/>
  <c r="CM90" i="273" l="1"/>
  <c r="CM91" i="273" s="1"/>
  <c r="CM100" i="273" s="1"/>
  <c r="CN101" i="273" s="1"/>
  <c r="CN59" i="273" s="1"/>
  <c r="CM2" i="282"/>
  <c r="CK15" i="282"/>
  <c r="CK18" i="282" s="1"/>
  <c r="CJ59" i="265"/>
  <c r="CJ60" i="265" s="1"/>
  <c r="CJ13" i="280"/>
  <c r="CJ16" i="280" s="1"/>
  <c r="CI73" i="265"/>
  <c r="CL4" i="265"/>
  <c r="CL4" i="282"/>
  <c r="CJ3" i="281"/>
  <c r="CJ3" i="282"/>
  <c r="CL4" i="275"/>
  <c r="CI26" i="280"/>
  <c r="CI25" i="265"/>
  <c r="AQ114" i="281"/>
  <c r="AQ31" i="265" s="1"/>
  <c r="AQ33" i="265" s="1"/>
  <c r="AQ37" i="265" s="1"/>
  <c r="AQ42" i="265" s="1"/>
  <c r="AQ47" i="265" s="1"/>
  <c r="AQ50" i="265" s="1"/>
  <c r="AQ123" i="281"/>
  <c r="AQ124" i="281" s="1"/>
  <c r="CK107" i="281"/>
  <c r="CK111" i="281" s="1"/>
  <c r="CJ51" i="281"/>
  <c r="CI51" i="281"/>
  <c r="CM2" i="280"/>
  <c r="CL113" i="273"/>
  <c r="CL114" i="273" s="1"/>
  <c r="CL21" i="281" s="1"/>
  <c r="CL96" i="281"/>
  <c r="CL97" i="281" s="1"/>
  <c r="CM75" i="273"/>
  <c r="CM76" i="273" s="1"/>
  <c r="CM32" i="273"/>
  <c r="CM33" i="273" s="1"/>
  <c r="CM58" i="281"/>
  <c r="CL46" i="281"/>
  <c r="CL72" i="281"/>
  <c r="CJ3" i="273"/>
  <c r="CJ3" i="265"/>
  <c r="CL108" i="273"/>
  <c r="CL109" i="273" s="1"/>
  <c r="CM2" i="273"/>
  <c r="CM2" i="265"/>
  <c r="CL22" i="281"/>
  <c r="CL23" i="281" s="1"/>
  <c r="CL29" i="281" s="1"/>
  <c r="CK60" i="273"/>
  <c r="AR60" i="281"/>
  <c r="AQ64" i="265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26" i="280" s="1"/>
  <c r="CK61" i="281"/>
  <c r="CK50" i="281"/>
  <c r="CK45" i="281"/>
  <c r="CK47" i="281" s="1"/>
  <c r="CP5" i="281"/>
  <c r="CP5" i="280"/>
  <c r="CM79" i="273"/>
  <c r="CN80" i="273" s="1"/>
  <c r="CN58" i="273" s="1"/>
  <c r="CN24" i="273"/>
  <c r="CN25" i="273" s="1"/>
  <c r="CN2" i="282" s="1"/>
  <c r="CN124" i="273"/>
  <c r="CM2" i="281"/>
  <c r="CM125" i="273"/>
  <c r="CM126" i="273" s="1"/>
  <c r="CM106" i="281" s="1"/>
  <c r="CM96" i="273"/>
  <c r="CM97" i="273" s="1"/>
  <c r="CM96" i="281" s="1"/>
  <c r="CM97" i="281" s="1"/>
  <c r="CE74" i="265"/>
  <c r="CF25" i="280"/>
  <c r="CF28" i="280" s="1"/>
  <c r="CK25" i="265"/>
  <c r="CM52" i="273"/>
  <c r="CL14" i="281"/>
  <c r="CL28" i="281" s="1"/>
  <c r="CM4" i="280"/>
  <c r="CM4" i="281"/>
  <c r="CL4" i="280"/>
  <c r="CL4" i="281"/>
  <c r="CM34" i="280"/>
  <c r="CM23" i="280"/>
  <c r="CN32" i="273"/>
  <c r="CN33" i="273" s="1"/>
  <c r="CN118" i="273" s="1"/>
  <c r="CN96" i="273"/>
  <c r="CN97" i="273" s="1"/>
  <c r="CN96" i="281" s="1"/>
  <c r="CN97" i="281" s="1"/>
  <c r="CN2" i="273"/>
  <c r="CN2" i="265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M4" i="273"/>
  <c r="CM4" i="265"/>
  <c r="CM4" i="275"/>
  <c r="CL112" i="273"/>
  <c r="CN113" i="273"/>
  <c r="CN119" i="273"/>
  <c r="CN108" i="273" l="1"/>
  <c r="CN2" i="275"/>
  <c r="CN75" i="273"/>
  <c r="CN76" i="273" s="1"/>
  <c r="CN2" i="280"/>
  <c r="CM13" i="282"/>
  <c r="CM11" i="280"/>
  <c r="CK13" i="280"/>
  <c r="CK16" i="280" s="1"/>
  <c r="CJ73" i="265"/>
  <c r="CL15" i="282"/>
  <c r="CL18" i="282" s="1"/>
  <c r="CK59" i="265"/>
  <c r="CK60" i="265" s="1"/>
  <c r="AQ42" i="280"/>
  <c r="AQ37" i="280"/>
  <c r="AQ39" i="280" s="1"/>
  <c r="AQ63" i="265" s="1"/>
  <c r="AQ65" i="265" s="1"/>
  <c r="AQ67" i="265" s="1"/>
  <c r="AQ80" i="265" s="1"/>
  <c r="AQ53" i="265"/>
  <c r="CM15" i="275"/>
  <c r="CM20" i="275" s="1"/>
  <c r="CN17" i="275" s="1"/>
  <c r="CM119" i="281"/>
  <c r="AR121" i="281"/>
  <c r="AR112" i="281" s="1"/>
  <c r="AQ69" i="265"/>
  <c r="AQ75" i="265" s="1"/>
  <c r="AQ81" i="265" s="1"/>
  <c r="CN98" i="281"/>
  <c r="CN10" i="265" s="1"/>
  <c r="CN122" i="281"/>
  <c r="CN110" i="281"/>
  <c r="CN105" i="281"/>
  <c r="CM98" i="281"/>
  <c r="CM10" i="265" s="1"/>
  <c r="CM110" i="281"/>
  <c r="CM105" i="281"/>
  <c r="CM122" i="281"/>
  <c r="CL98" i="281"/>
  <c r="CL10" i="265" s="1"/>
  <c r="CL122" i="281"/>
  <c r="CL110" i="281"/>
  <c r="CL105" i="281"/>
  <c r="CK51" i="281"/>
  <c r="AR52" i="281"/>
  <c r="AR53" i="281" s="1"/>
  <c r="AR113" i="281"/>
  <c r="CM57" i="273"/>
  <c r="CL30" i="281"/>
  <c r="CL36" i="281" s="1"/>
  <c r="CL38" i="281" s="1"/>
  <c r="CL84" i="281" s="1"/>
  <c r="CM81" i="281"/>
  <c r="CM118" i="273"/>
  <c r="CM38" i="273"/>
  <c r="CN39" i="273" s="1"/>
  <c r="CN41" i="273" s="1"/>
  <c r="CN58" i="281"/>
  <c r="CN81" i="281"/>
  <c r="CM46" i="281"/>
  <c r="CM72" i="281"/>
  <c r="CK66" i="273"/>
  <c r="CK67" i="273" s="1"/>
  <c r="CK3" i="282" s="1"/>
  <c r="CL60" i="273"/>
  <c r="AR36" i="280"/>
  <c r="AR62" i="281"/>
  <c r="AR63" i="281" s="1"/>
  <c r="AR30" i="265"/>
  <c r="CI76" i="281"/>
  <c r="CI78" i="281" s="1"/>
  <c r="CI85" i="281" s="1"/>
  <c r="CI86" i="281" s="1"/>
  <c r="CJ83" i="281" s="1"/>
  <c r="CQ5" i="281"/>
  <c r="CQ5" i="280"/>
  <c r="CO24" i="273"/>
  <c r="CO25" i="273" s="1"/>
  <c r="CO124" i="273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106" i="281" s="1"/>
  <c r="CN90" i="273"/>
  <c r="CN91" i="273" s="1"/>
  <c r="CN100" i="273" s="1"/>
  <c r="CO101" i="273" s="1"/>
  <c r="CO59" i="273" s="1"/>
  <c r="CF74" i="265"/>
  <c r="CG25" i="280"/>
  <c r="CG28" i="280" s="1"/>
  <c r="CN37" i="281"/>
  <c r="CN22" i="281"/>
  <c r="CN13" i="281"/>
  <c r="CN34" i="280"/>
  <c r="CN23" i="280"/>
  <c r="CO75" i="273"/>
  <c r="CO76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6" i="281" s="1"/>
  <c r="CO97" i="281" s="1"/>
  <c r="CN57" i="273"/>
  <c r="CN79" i="273"/>
  <c r="CO80" i="273" s="1"/>
  <c r="CO58" i="273" s="1"/>
  <c r="CN15" i="275"/>
  <c r="CO11" i="280" l="1"/>
  <c r="CO13" i="282"/>
  <c r="CO32" i="273"/>
  <c r="CO33" i="273" s="1"/>
  <c r="CO38" i="273" s="1"/>
  <c r="CO2" i="282"/>
  <c r="CM15" i="282"/>
  <c r="CM18" i="282" s="1"/>
  <c r="CL59" i="265"/>
  <c r="CL60" i="265" s="1"/>
  <c r="CL13" i="280"/>
  <c r="CL16" i="280" s="1"/>
  <c r="CK73" i="265"/>
  <c r="CN119" i="281"/>
  <c r="CN11" i="280"/>
  <c r="CN13" i="282"/>
  <c r="CN20" i="275"/>
  <c r="CO17" i="275" s="1"/>
  <c r="CM112" i="273"/>
  <c r="CL61" i="281"/>
  <c r="CL45" i="281"/>
  <c r="CL47" i="281" s="1"/>
  <c r="CL51" i="281" s="1"/>
  <c r="CL71" i="281"/>
  <c r="CL73" i="281" s="1"/>
  <c r="CL77" i="281" s="1"/>
  <c r="CO79" i="273"/>
  <c r="CP80" i="273" s="1"/>
  <c r="CP58" i="273" s="1"/>
  <c r="CO119" i="281"/>
  <c r="CO98" i="281"/>
  <c r="CO10" i="265" s="1"/>
  <c r="CO110" i="281"/>
  <c r="CO122" i="281"/>
  <c r="CO105" i="281"/>
  <c r="CL50" i="281"/>
  <c r="CL9" i="265"/>
  <c r="CL11" i="265" s="1"/>
  <c r="CL14" i="265" s="1"/>
  <c r="CL19" i="265" s="1"/>
  <c r="CL22" i="265" s="1"/>
  <c r="CL25" i="265" s="1"/>
  <c r="AR114" i="281"/>
  <c r="AR31" i="265" s="1"/>
  <c r="AR33" i="265" s="1"/>
  <c r="AR37" i="265" s="1"/>
  <c r="AR42" i="265" s="1"/>
  <c r="AR47" i="265" s="1"/>
  <c r="AR50" i="265" s="1"/>
  <c r="AR123" i="281"/>
  <c r="AR124" i="281" s="1"/>
  <c r="CL107" i="281"/>
  <c r="CL111" i="281" s="1"/>
  <c r="CO42" i="273"/>
  <c r="CO4" i="282" s="1"/>
  <c r="CO90" i="273"/>
  <c r="CO91" i="273" s="1"/>
  <c r="CO100" i="273" s="1"/>
  <c r="CP101" i="273" s="1"/>
  <c r="CP59" i="273" s="1"/>
  <c r="CN42" i="273"/>
  <c r="CN4" i="282" s="1"/>
  <c r="CN52" i="273"/>
  <c r="CN46" i="281"/>
  <c r="CN72" i="281"/>
  <c r="CN120" i="273"/>
  <c r="CN12" i="281" s="1"/>
  <c r="CL66" i="273"/>
  <c r="CL67" i="273" s="1"/>
  <c r="CL3" i="282" s="1"/>
  <c r="CM60" i="273"/>
  <c r="CM66" i="273" s="1"/>
  <c r="CM67" i="273" s="1"/>
  <c r="CM3" i="282" s="1"/>
  <c r="CO58" i="281"/>
  <c r="CO81" i="281"/>
  <c r="CK3" i="280"/>
  <c r="CK50" i="273"/>
  <c r="CK3" i="273"/>
  <c r="CK3" i="281"/>
  <c r="CK3" i="265"/>
  <c r="CK3" i="275"/>
  <c r="CL26" i="280"/>
  <c r="AQ82" i="265"/>
  <c r="AQ83" i="265"/>
  <c r="AS60" i="28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124" i="273"/>
  <c r="CO2" i="281"/>
  <c r="CO125" i="273"/>
  <c r="CO126" i="273" s="1"/>
  <c r="CO106" i="281" s="1"/>
  <c r="CO2" i="265"/>
  <c r="CO15" i="275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H25" i="280"/>
  <c r="CH28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O109" i="273" s="1"/>
  <c r="CP39" i="273"/>
  <c r="CP41" i="273" s="1"/>
  <c r="CP42" i="273" s="1"/>
  <c r="CP4" i="282" s="1"/>
  <c r="CP75" i="273"/>
  <c r="CP76" i="273" s="1"/>
  <c r="CO34" i="280"/>
  <c r="CO23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4" i="275"/>
  <c r="CO4" i="273"/>
  <c r="CO4" i="265"/>
  <c r="CM3" i="265"/>
  <c r="CM3" i="273"/>
  <c r="CM50" i="273"/>
  <c r="CM3" i="275"/>
  <c r="CP118" i="273"/>
  <c r="CP119" i="281" l="1"/>
  <c r="CP11" i="280"/>
  <c r="CP13" i="282"/>
  <c r="CP2" i="281"/>
  <c r="CP2" i="282"/>
  <c r="CM13" i="280"/>
  <c r="CM16" i="280" s="1"/>
  <c r="CL73" i="265"/>
  <c r="CN15" i="282"/>
  <c r="CN18" i="282" s="1"/>
  <c r="CM59" i="265"/>
  <c r="CM60" i="265" s="1"/>
  <c r="AR42" i="280"/>
  <c r="AR37" i="280"/>
  <c r="AR39" i="280" s="1"/>
  <c r="AR63" i="265" s="1"/>
  <c r="AR65" i="265" s="1"/>
  <c r="AR67" i="265" s="1"/>
  <c r="AR80" i="265" s="1"/>
  <c r="CP96" i="273"/>
  <c r="CP97" i="273" s="1"/>
  <c r="CP119" i="273" s="1"/>
  <c r="CP120" i="273" s="1"/>
  <c r="CP12" i="281" s="1"/>
  <c r="CO20" i="275"/>
  <c r="CP17" i="275" s="1"/>
  <c r="AS121" i="281"/>
  <c r="AS112" i="281" s="1"/>
  <c r="AR69" i="265"/>
  <c r="AR75" i="265" s="1"/>
  <c r="AR81" i="265" s="1"/>
  <c r="AR53" i="265"/>
  <c r="AS52" i="281"/>
  <c r="AS53" i="281" s="1"/>
  <c r="AS30" i="265" s="1"/>
  <c r="AS113" i="281"/>
  <c r="CP52" i="273"/>
  <c r="CP113" i="273"/>
  <c r="CN60" i="273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S62" i="281"/>
  <c r="AS63" i="281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M30" i="281"/>
  <c r="CM36" i="281" s="1"/>
  <c r="CM38" i="281" s="1"/>
  <c r="CM61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M9" i="265"/>
  <c r="CM11" i="265" s="1"/>
  <c r="CM14" i="265" s="1"/>
  <c r="CM19" i="265" s="1"/>
  <c r="CM22" i="265" s="1"/>
  <c r="CP125" i="273"/>
  <c r="CP126" i="273" s="1"/>
  <c r="CP106" i="281" s="1"/>
  <c r="CP2" i="265"/>
  <c r="CH74" i="265"/>
  <c r="CI25" i="280"/>
  <c r="CI28" i="280" s="1"/>
  <c r="CP4" i="280"/>
  <c r="CP4" i="281"/>
  <c r="CP37" i="281"/>
  <c r="CP22" i="281"/>
  <c r="CP13" i="281"/>
  <c r="CP14" i="281" s="1"/>
  <c r="CP28" i="281" s="1"/>
  <c r="CQ2" i="280"/>
  <c r="CP23" i="280"/>
  <c r="CP34" i="280"/>
  <c r="CQ39" i="273"/>
  <c r="CQ41" i="273" s="1"/>
  <c r="CQ42" i="273" s="1"/>
  <c r="CQ4" i="282" s="1"/>
  <c r="CQ2" i="265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P4" i="273"/>
  <c r="CP4" i="265"/>
  <c r="CP4" i="275"/>
  <c r="CO112" i="273"/>
  <c r="CP109" i="273"/>
  <c r="CQ75" i="273" l="1"/>
  <c r="CQ76" i="273" s="1"/>
  <c r="CQ2" i="282"/>
  <c r="CO15" i="282"/>
  <c r="CO18" i="282" s="1"/>
  <c r="CN59" i="265"/>
  <c r="CN60" i="265" s="1"/>
  <c r="CN13" i="280"/>
  <c r="CN16" i="280" s="1"/>
  <c r="CM73" i="265"/>
  <c r="AS36" i="280"/>
  <c r="CQ2" i="275"/>
  <c r="CQ32" i="273"/>
  <c r="CQ33" i="273" s="1"/>
  <c r="CQ118" i="273" s="1"/>
  <c r="CO30" i="281"/>
  <c r="CO36" i="281" s="1"/>
  <c r="CO38" i="281" s="1"/>
  <c r="CO71" i="281" s="1"/>
  <c r="CO73" i="281" s="1"/>
  <c r="CO77" i="281" s="1"/>
  <c r="CP96" i="281"/>
  <c r="CP97" i="281" s="1"/>
  <c r="CP98" i="281" s="1"/>
  <c r="CP10" i="265" s="1"/>
  <c r="CQ81" i="281"/>
  <c r="CQ119" i="281"/>
  <c r="AS114" i="281"/>
  <c r="AS31" i="265" s="1"/>
  <c r="AS33" i="265" s="1"/>
  <c r="AS37" i="265" s="1"/>
  <c r="AS42" i="265" s="1"/>
  <c r="AS47" i="265" s="1"/>
  <c r="AS50" i="265" s="1"/>
  <c r="AS42" i="280" s="1"/>
  <c r="AS123" i="281"/>
  <c r="AS124" i="281" s="1"/>
  <c r="CP122" i="281"/>
  <c r="CP105" i="281"/>
  <c r="CO107" i="281"/>
  <c r="CO111" i="281" s="1"/>
  <c r="CN61" i="281"/>
  <c r="CN107" i="281"/>
  <c r="CN111" i="281" s="1"/>
  <c r="CM107" i="281"/>
  <c r="CM111" i="281" s="1"/>
  <c r="CQ79" i="273"/>
  <c r="CR80" i="273" s="1"/>
  <c r="CR58" i="273" s="1"/>
  <c r="CQ34" i="280"/>
  <c r="CO60" i="273"/>
  <c r="CN66" i="273"/>
  <c r="CN67" i="273" s="1"/>
  <c r="CN3" i="282" s="1"/>
  <c r="CQ38" i="273"/>
  <c r="CN26" i="280"/>
  <c r="CP46" i="281"/>
  <c r="CP72" i="281"/>
  <c r="CN50" i="281"/>
  <c r="AT60" i="281"/>
  <c r="AS64" i="265"/>
  <c r="CN45" i="281"/>
  <c r="CN47" i="281" s="1"/>
  <c r="AR83" i="265"/>
  <c r="AR82" i="265"/>
  <c r="CL76" i="281"/>
  <c r="CL78" i="281" s="1"/>
  <c r="CL85" i="281" s="1"/>
  <c r="CL86" i="281" s="1"/>
  <c r="CM83" i="281" s="1"/>
  <c r="CM84" i="281"/>
  <c r="CM71" i="281"/>
  <c r="CM73" i="281" s="1"/>
  <c r="CM77" i="281" s="1"/>
  <c r="CM45" i="281"/>
  <c r="CM47" i="281" s="1"/>
  <c r="CM50" i="281"/>
  <c r="CN84" i="281"/>
  <c r="CN71" i="281"/>
  <c r="CN73" i="281" s="1"/>
  <c r="CN77" i="281" s="1"/>
  <c r="CO61" i="281"/>
  <c r="CQ23" i="280"/>
  <c r="CQ58" i="281"/>
  <c r="CQ2" i="281"/>
  <c r="CQ125" i="273"/>
  <c r="CQ126" i="273" s="1"/>
  <c r="CQ106" i="281" s="1"/>
  <c r="CQ15" i="275"/>
  <c r="CQ20" i="275" s="1"/>
  <c r="CR17" i="275" s="1"/>
  <c r="CQ57" i="273"/>
  <c r="CQ2" i="273"/>
  <c r="CR24" i="273"/>
  <c r="CR25" i="273" s="1"/>
  <c r="CR32" i="273" s="1"/>
  <c r="CR33" i="273" s="1"/>
  <c r="CR124" i="273"/>
  <c r="CT5" i="281"/>
  <c r="CT5" i="280"/>
  <c r="CQ96" i="273"/>
  <c r="CQ97" i="273" s="1"/>
  <c r="CQ96" i="281" s="1"/>
  <c r="CQ97" i="281" s="1"/>
  <c r="CQ90" i="273"/>
  <c r="CQ91" i="273" s="1"/>
  <c r="CQ100" i="273" s="1"/>
  <c r="CR101" i="273" s="1"/>
  <c r="CR59" i="273" s="1"/>
  <c r="CM25" i="265"/>
  <c r="CM26" i="280"/>
  <c r="CP114" i="273"/>
  <c r="CP21" i="281" s="1"/>
  <c r="CP23" i="281" s="1"/>
  <c r="CP29" i="281" s="1"/>
  <c r="CP30" i="281" s="1"/>
  <c r="CP36" i="281" s="1"/>
  <c r="CP38" i="281" s="1"/>
  <c r="CI74" i="265"/>
  <c r="CJ25" i="280"/>
  <c r="CJ28" i="280" s="1"/>
  <c r="CQ52" i="273"/>
  <c r="CQ37" i="281"/>
  <c r="CQ4" i="280"/>
  <c r="CQ4" i="281"/>
  <c r="CR2" i="280"/>
  <c r="CR39" i="273"/>
  <c r="CR41" i="273" s="1"/>
  <c r="CR52" i="273" s="1"/>
  <c r="CT5" i="265"/>
  <c r="CT5" i="273"/>
  <c r="CU10" i="273"/>
  <c r="CT5" i="275"/>
  <c r="CT13" i="273"/>
  <c r="CT14" i="273" s="1"/>
  <c r="CS37" i="273"/>
  <c r="CS47" i="273"/>
  <c r="CS48" i="273" s="1"/>
  <c r="CS51" i="273" s="1"/>
  <c r="CS19" i="273"/>
  <c r="CS20" i="273" s="1"/>
  <c r="CS56" i="273"/>
  <c r="CR42" i="273"/>
  <c r="CR4" i="282" s="1"/>
  <c r="CP112" i="273"/>
  <c r="CQ4" i="275"/>
  <c r="CQ4" i="265"/>
  <c r="CQ4" i="273"/>
  <c r="CR118" i="273" l="1"/>
  <c r="CR38" i="273"/>
  <c r="CR90" i="273"/>
  <c r="CR91" i="273" s="1"/>
  <c r="CR100" i="273" s="1"/>
  <c r="CS101" i="273" s="1"/>
  <c r="CS59" i="273" s="1"/>
  <c r="CR2" i="273"/>
  <c r="CQ13" i="281"/>
  <c r="CP110" i="281"/>
  <c r="CR75" i="273"/>
  <c r="CR76" i="273" s="1"/>
  <c r="CR57" i="273" s="1"/>
  <c r="CR2" i="282"/>
  <c r="CO13" i="280"/>
  <c r="CO16" i="280" s="1"/>
  <c r="CN73" i="265"/>
  <c r="CP15" i="282"/>
  <c r="CP18" i="282" s="1"/>
  <c r="CO59" i="265"/>
  <c r="CO60" i="265" s="1"/>
  <c r="CQ13" i="282"/>
  <c r="CQ11" i="280"/>
  <c r="CO45" i="281"/>
  <c r="CO47" i="281" s="1"/>
  <c r="CO84" i="281"/>
  <c r="CR119" i="281"/>
  <c r="CR96" i="273"/>
  <c r="CR97" i="273" s="1"/>
  <c r="CR113" i="273" s="1"/>
  <c r="CR2" i="265"/>
  <c r="CR2" i="275"/>
  <c r="CQ22" i="281"/>
  <c r="CQ119" i="273"/>
  <c r="CQ120" i="273" s="1"/>
  <c r="CQ12" i="281" s="1"/>
  <c r="CO50" i="281"/>
  <c r="CO9" i="265"/>
  <c r="CO11" i="265" s="1"/>
  <c r="CO14" i="265" s="1"/>
  <c r="CO19" i="265" s="1"/>
  <c r="CO22" i="265" s="1"/>
  <c r="AS37" i="280"/>
  <c r="AS39" i="280" s="1"/>
  <c r="AT36" i="280" s="1"/>
  <c r="AS53" i="265"/>
  <c r="AT121" i="281"/>
  <c r="AT112" i="281" s="1"/>
  <c r="AT113" i="281" s="1"/>
  <c r="AS69" i="265"/>
  <c r="AS75" i="265" s="1"/>
  <c r="AS81" i="265" s="1"/>
  <c r="CQ98" i="281"/>
  <c r="CQ10" i="265" s="1"/>
  <c r="CQ110" i="281"/>
  <c r="CQ105" i="281"/>
  <c r="CQ122" i="281"/>
  <c r="CP107" i="281"/>
  <c r="CP111" i="281" s="1"/>
  <c r="CO51" i="281"/>
  <c r="CM51" i="281"/>
  <c r="CN51" i="281"/>
  <c r="AT52" i="281"/>
  <c r="AT53" i="281" s="1"/>
  <c r="AT30" i="265" s="1"/>
  <c r="CR96" i="281"/>
  <c r="CR97" i="281" s="1"/>
  <c r="CN3" i="281"/>
  <c r="CN3" i="265"/>
  <c r="CN3" i="273"/>
  <c r="CN3" i="280"/>
  <c r="CN3" i="275"/>
  <c r="CN50" i="273"/>
  <c r="CP60" i="273"/>
  <c r="CO66" i="273"/>
  <c r="CO67" i="273" s="1"/>
  <c r="CO3" i="282" s="1"/>
  <c r="CR58" i="281"/>
  <c r="CR81" i="281"/>
  <c r="CR15" i="275"/>
  <c r="CR20" i="275" s="1"/>
  <c r="CS17" i="275" s="1"/>
  <c r="CQ46" i="281"/>
  <c r="CQ72" i="281"/>
  <c r="AT62" i="281"/>
  <c r="AT63" i="281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S24" i="273"/>
  <c r="CS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R2" i="281"/>
  <c r="CR125" i="273"/>
  <c r="CR126" i="273" s="1"/>
  <c r="CR106" i="281" s="1"/>
  <c r="CQ14" i="281"/>
  <c r="CQ28" i="281" s="1"/>
  <c r="CK25" i="280"/>
  <c r="CK28" i="280" s="1"/>
  <c r="CJ74" i="265"/>
  <c r="CP26" i="280"/>
  <c r="CR4" i="280"/>
  <c r="CR4" i="281"/>
  <c r="CR119" i="273"/>
  <c r="CR120" i="273" s="1"/>
  <c r="CR12" i="281" s="1"/>
  <c r="CR22" i="281"/>
  <c r="CR34" i="280"/>
  <c r="CR23" i="280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R4" i="275"/>
  <c r="CR4" i="265"/>
  <c r="CR4" i="273"/>
  <c r="CS125" i="273" l="1"/>
  <c r="CS2" i="282"/>
  <c r="CS32" i="273"/>
  <c r="CS33" i="273" s="1"/>
  <c r="CQ15" i="282"/>
  <c r="CQ18" i="282" s="1"/>
  <c r="CP59" i="265"/>
  <c r="CP60" i="265" s="1"/>
  <c r="CP13" i="280"/>
  <c r="CP16" i="280" s="1"/>
  <c r="CO73" i="265"/>
  <c r="CR11" i="280"/>
  <c r="CR13" i="282"/>
  <c r="CQ23" i="281"/>
  <c r="CQ29" i="281" s="1"/>
  <c r="AS63" i="265"/>
  <c r="AS65" i="265" s="1"/>
  <c r="AS67" i="265" s="1"/>
  <c r="AS80" i="265" s="1"/>
  <c r="AS83" i="265" s="1"/>
  <c r="CR13" i="281"/>
  <c r="CR37" i="281"/>
  <c r="CO25" i="265"/>
  <c r="CO26" i="280"/>
  <c r="CS75" i="273"/>
  <c r="CS76" i="273" s="1"/>
  <c r="CS2" i="281"/>
  <c r="CR98" i="281"/>
  <c r="CR10" i="265" s="1"/>
  <c r="CR122" i="281"/>
  <c r="CR110" i="281"/>
  <c r="CR105" i="281"/>
  <c r="AT114" i="281"/>
  <c r="AT31" i="265" s="1"/>
  <c r="AT33" i="265" s="1"/>
  <c r="AT37" i="265" s="1"/>
  <c r="AT42" i="265" s="1"/>
  <c r="AT47" i="265" s="1"/>
  <c r="AT50" i="265" s="1"/>
  <c r="AT123" i="281"/>
  <c r="AT124" i="281" s="1"/>
  <c r="CP51" i="281"/>
  <c r="CS42" i="273"/>
  <c r="CS4" i="282" s="1"/>
  <c r="CO3" i="281"/>
  <c r="CO3" i="280"/>
  <c r="CO3" i="265"/>
  <c r="CO3" i="273"/>
  <c r="CO50" i="273"/>
  <c r="CO3" i="275"/>
  <c r="CP66" i="273"/>
  <c r="CP67" i="273" s="1"/>
  <c r="CP3" i="282" s="1"/>
  <c r="CQ60" i="273"/>
  <c r="CS58" i="281"/>
  <c r="CR109" i="273"/>
  <c r="CR112" i="273" s="1"/>
  <c r="CR46" i="281"/>
  <c r="CR72" i="281"/>
  <c r="CS126" i="273"/>
  <c r="CS106" i="281" s="1"/>
  <c r="AU60" i="281"/>
  <c r="AT64" i="265"/>
  <c r="AS82" i="265"/>
  <c r="CN76" i="281"/>
  <c r="CN78" i="281" s="1"/>
  <c r="CN85" i="281" s="1"/>
  <c r="CN86" i="281" s="1"/>
  <c r="CO83" i="281" s="1"/>
  <c r="CQ30" i="281"/>
  <c r="CQ36" i="281" s="1"/>
  <c r="CQ38" i="281" s="1"/>
  <c r="CS2" i="265"/>
  <c r="CV5" i="281"/>
  <c r="CV5" i="280"/>
  <c r="CT24" i="273"/>
  <c r="CT25" i="273" s="1"/>
  <c r="CT124" i="273"/>
  <c r="CS96" i="273"/>
  <c r="CS97" i="273" s="1"/>
  <c r="CS2" i="280"/>
  <c r="CS2" i="273"/>
  <c r="CR114" i="273"/>
  <c r="CR21" i="281" s="1"/>
  <c r="CR23" i="281" s="1"/>
  <c r="CR29" i="281" s="1"/>
  <c r="CK74" i="265"/>
  <c r="CL25" i="280"/>
  <c r="CL28" i="280" s="1"/>
  <c r="CS4" i="280"/>
  <c r="CS4" i="281"/>
  <c r="CS37" i="281"/>
  <c r="CR14" i="281"/>
  <c r="CR28" i="281" s="1"/>
  <c r="CS79" i="273"/>
  <c r="CT80" i="273" s="1"/>
  <c r="CT58" i="273" s="1"/>
  <c r="CS23" i="280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S15" i="275" l="1"/>
  <c r="CS20" i="275" s="1"/>
  <c r="CT17" i="275" s="1"/>
  <c r="CS11" i="280"/>
  <c r="CS13" i="282"/>
  <c r="CQ13" i="280"/>
  <c r="CQ16" i="280" s="1"/>
  <c r="CP73" i="265"/>
  <c r="CR15" i="282"/>
  <c r="CR18" i="282" s="1"/>
  <c r="CQ59" i="265"/>
  <c r="CQ60" i="265" s="1"/>
  <c r="CT2" i="275"/>
  <c r="CT2" i="282"/>
  <c r="CS118" i="273"/>
  <c r="CS38" i="273"/>
  <c r="CT39" i="273" s="1"/>
  <c r="CT41" i="273" s="1"/>
  <c r="AU121" i="281"/>
  <c r="AU112" i="281" s="1"/>
  <c r="AT69" i="265"/>
  <c r="AT75" i="265" s="1"/>
  <c r="AT81" i="265" s="1"/>
  <c r="AT42" i="280"/>
  <c r="AT37" i="280"/>
  <c r="AT39" i="280" s="1"/>
  <c r="AT63" i="265" s="1"/>
  <c r="AT65" i="265" s="1"/>
  <c r="AT67" i="265" s="1"/>
  <c r="AT80" i="265" s="1"/>
  <c r="AT53" i="265"/>
  <c r="CS119" i="281"/>
  <c r="CS57" i="273"/>
  <c r="CS34" i="280"/>
  <c r="CS81" i="281"/>
  <c r="AU52" i="281"/>
  <c r="AU53" i="281" s="1"/>
  <c r="AU62" i="281" s="1"/>
  <c r="AU63" i="281" s="1"/>
  <c r="AU113" i="281"/>
  <c r="CQ50" i="281"/>
  <c r="CQ107" i="281"/>
  <c r="CQ111" i="281" s="1"/>
  <c r="CS108" i="273"/>
  <c r="CS109" i="273" s="1"/>
  <c r="CS96" i="281"/>
  <c r="CS97" i="281" s="1"/>
  <c r="CP3" i="280"/>
  <c r="CP3" i="281"/>
  <c r="CP3" i="273"/>
  <c r="CP3" i="275"/>
  <c r="CP50" i="273"/>
  <c r="CP3" i="265"/>
  <c r="CT75" i="273"/>
  <c r="CT76" i="273" s="1"/>
  <c r="CT81" i="281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Q3" i="282" s="1"/>
  <c r="CS46" i="281"/>
  <c r="CS72" i="281"/>
  <c r="CT57" i="273"/>
  <c r="CS13" i="281"/>
  <c r="CQ45" i="281"/>
  <c r="CQ47" i="281" s="1"/>
  <c r="AU30" i="265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06" i="281" s="1"/>
  <c r="CT2" i="265"/>
  <c r="CT2" i="273"/>
  <c r="CU24" i="273"/>
  <c r="CU25" i="273" s="1"/>
  <c r="CU124" i="273"/>
  <c r="CT96" i="273"/>
  <c r="CT97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25" i="280"/>
  <c r="CM28" i="280" s="1"/>
  <c r="CL74" i="265"/>
  <c r="CU2" i="275"/>
  <c r="CT79" i="273"/>
  <c r="CU80" i="273" s="1"/>
  <c r="CU58" i="273" s="1"/>
  <c r="CT23" i="280"/>
  <c r="CT34" i="280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U2" i="280" l="1"/>
  <c r="CU2" i="282"/>
  <c r="CT15" i="275"/>
  <c r="CT20" i="275" s="1"/>
  <c r="CU17" i="275" s="1"/>
  <c r="CS15" i="282"/>
  <c r="CS18" i="282" s="1"/>
  <c r="CR59" i="265"/>
  <c r="CR60" i="265" s="1"/>
  <c r="CR13" i="280"/>
  <c r="CR16" i="280" s="1"/>
  <c r="CQ73" i="265"/>
  <c r="CT11" i="280"/>
  <c r="CT13" i="282"/>
  <c r="CT52" i="273"/>
  <c r="CT42" i="273"/>
  <c r="AU36" i="280"/>
  <c r="CU32" i="273"/>
  <c r="CU33" i="273" s="1"/>
  <c r="CU90" i="273"/>
  <c r="CU91" i="273" s="1"/>
  <c r="CU100" i="273" s="1"/>
  <c r="CV101" i="273" s="1"/>
  <c r="CV59" i="273" s="1"/>
  <c r="CT58" i="281"/>
  <c r="CT119" i="281"/>
  <c r="CS98" i="281"/>
  <c r="CS10" i="265" s="1"/>
  <c r="CS122" i="281"/>
  <c r="CS110" i="281"/>
  <c r="CS105" i="281"/>
  <c r="AU114" i="281"/>
  <c r="AU31" i="265" s="1"/>
  <c r="AU33" i="265" s="1"/>
  <c r="AU37" i="265" s="1"/>
  <c r="AU42" i="265" s="1"/>
  <c r="AU47" i="265" s="1"/>
  <c r="AU50" i="265" s="1"/>
  <c r="AU123" i="281"/>
  <c r="AU124" i="281" s="1"/>
  <c r="CR107" i="281"/>
  <c r="CR111" i="281" s="1"/>
  <c r="CQ51" i="281"/>
  <c r="CT108" i="273"/>
  <c r="CT109" i="273" s="1"/>
  <c r="CT112" i="273" s="1"/>
  <c r="CT96" i="281"/>
  <c r="CT97" i="281" s="1"/>
  <c r="CT22" i="281"/>
  <c r="CU96" i="273"/>
  <c r="CU97" i="273" s="1"/>
  <c r="CU96" i="281" s="1"/>
  <c r="CU97" i="281" s="1"/>
  <c r="CU2" i="265"/>
  <c r="CU75" i="273"/>
  <c r="CU76" i="273" s="1"/>
  <c r="CT113" i="273"/>
  <c r="CT114" i="273" s="1"/>
  <c r="CT21" i="281" s="1"/>
  <c r="CT23" i="281" s="1"/>
  <c r="CT29" i="281" s="1"/>
  <c r="CS60" i="273"/>
  <c r="CR66" i="273"/>
  <c r="CR67" i="273" s="1"/>
  <c r="CR3" i="282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81" i="281"/>
  <c r="CT46" i="281"/>
  <c r="CT72" i="281"/>
  <c r="CU79" i="273"/>
  <c r="CV80" i="273" s="1"/>
  <c r="CV58" i="273" s="1"/>
  <c r="CU2" i="273"/>
  <c r="CT119" i="273"/>
  <c r="CT120" i="273" s="1"/>
  <c r="CT12" i="281" s="1"/>
  <c r="CT13" i="281"/>
  <c r="CT37" i="281"/>
  <c r="AV60" i="281"/>
  <c r="AU64" i="265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26" i="280"/>
  <c r="CX5" i="281"/>
  <c r="CX5" i="280"/>
  <c r="CV24" i="273"/>
  <c r="CV25" i="273" s="1"/>
  <c r="CV124" i="273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U2" i="281"/>
  <c r="CU125" i="273"/>
  <c r="CU126" i="273" s="1"/>
  <c r="CU106" i="281" s="1"/>
  <c r="CN25" i="280"/>
  <c r="CN28" i="280" s="1"/>
  <c r="CM74" i="265"/>
  <c r="CU37" i="281"/>
  <c r="CU22" i="281"/>
  <c r="CU23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V2" i="280" l="1"/>
  <c r="CV2" i="282"/>
  <c r="CU119" i="281"/>
  <c r="CU13" i="282"/>
  <c r="CU11" i="280"/>
  <c r="CS13" i="280"/>
  <c r="CS16" i="280" s="1"/>
  <c r="CR73" i="265"/>
  <c r="CT15" i="282"/>
  <c r="CT18" i="282" s="1"/>
  <c r="CS59" i="265"/>
  <c r="CS60" i="265" s="1"/>
  <c r="CT4" i="282"/>
  <c r="CT4" i="275"/>
  <c r="CT4" i="281"/>
  <c r="CT4" i="273"/>
  <c r="CT4" i="280"/>
  <c r="CT4" i="265"/>
  <c r="CU34" i="280"/>
  <c r="CU13" i="281"/>
  <c r="CU108" i="273"/>
  <c r="CU109" i="273" s="1"/>
  <c r="CU58" i="281"/>
  <c r="AU42" i="280"/>
  <c r="AU53" i="265"/>
  <c r="AV121" i="281"/>
  <c r="AV112" i="281" s="1"/>
  <c r="AU69" i="265"/>
  <c r="AU75" i="265" s="1"/>
  <c r="AU81" i="265" s="1"/>
  <c r="AU37" i="280"/>
  <c r="AU39" i="280" s="1"/>
  <c r="AU63" i="265" s="1"/>
  <c r="AU65" i="265" s="1"/>
  <c r="AU67" i="265" s="1"/>
  <c r="AU80" i="265" s="1"/>
  <c r="CU118" i="273"/>
  <c r="CU38" i="273"/>
  <c r="CV39" i="273" s="1"/>
  <c r="CV41" i="273" s="1"/>
  <c r="CV42" i="273" s="1"/>
  <c r="CU98" i="281"/>
  <c r="CU10" i="265" s="1"/>
  <c r="CU122" i="281"/>
  <c r="CU110" i="281"/>
  <c r="CU105" i="281"/>
  <c r="CT98" i="281"/>
  <c r="CT10" i="265" s="1"/>
  <c r="CT122" i="281"/>
  <c r="CT110" i="281"/>
  <c r="CT105" i="281"/>
  <c r="CR51" i="281"/>
  <c r="CS107" i="281"/>
  <c r="CS111" i="281" s="1"/>
  <c r="AV52" i="281"/>
  <c r="AV53" i="281" s="1"/>
  <c r="AV30" i="265" s="1"/>
  <c r="AV113" i="281"/>
  <c r="CT14" i="281"/>
  <c r="CT28" i="281" s="1"/>
  <c r="CT30" i="281" s="1"/>
  <c r="CT36" i="281" s="1"/>
  <c r="CT38" i="281" s="1"/>
  <c r="CU52" i="273"/>
  <c r="CU42" i="273"/>
  <c r="CU4" i="282" s="1"/>
  <c r="CR3" i="281"/>
  <c r="CR50" i="273"/>
  <c r="CR3" i="275"/>
  <c r="CR3" i="280"/>
  <c r="CR3" i="273"/>
  <c r="CR3" i="265"/>
  <c r="CT60" i="273"/>
  <c r="CS66" i="273"/>
  <c r="CS67" i="273" s="1"/>
  <c r="CS3" i="282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36" i="280"/>
  <c r="AV62" i="281"/>
  <c r="AV63" i="281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Y5" i="281"/>
  <c r="CY5" i="280"/>
  <c r="CR25" i="265"/>
  <c r="CR26" i="280"/>
  <c r="CV125" i="273"/>
  <c r="CV126" i="273" s="1"/>
  <c r="CV106" i="281" s="1"/>
  <c r="CV32" i="273"/>
  <c r="CV33" i="273" s="1"/>
  <c r="CV2" i="265"/>
  <c r="CV2" i="275"/>
  <c r="CV75" i="273"/>
  <c r="CV76" i="273" s="1"/>
  <c r="CV90" i="273"/>
  <c r="CV91" i="273" s="1"/>
  <c r="CV100" i="273" s="1"/>
  <c r="CW101" i="273" s="1"/>
  <c r="CW59" i="273" s="1"/>
  <c r="CV96" i="273"/>
  <c r="CV97" i="273" s="1"/>
  <c r="CV96" i="281" s="1"/>
  <c r="CV97" i="281" s="1"/>
  <c r="CV2" i="273"/>
  <c r="CU114" i="273"/>
  <c r="CU21" i="281" s="1"/>
  <c r="CU23" i="281" s="1"/>
  <c r="CU29" i="281" s="1"/>
  <c r="CW24" i="273"/>
  <c r="CW25" i="273" s="1"/>
  <c r="CW124" i="273"/>
  <c r="CV2" i="281"/>
  <c r="CN74" i="265"/>
  <c r="CO25" i="280"/>
  <c r="CO28" i="280" s="1"/>
  <c r="CV4" i="280"/>
  <c r="CW32" i="273"/>
  <c r="CW33" i="273" s="1"/>
  <c r="CW118" i="273" s="1"/>
  <c r="CV52" i="273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3"/>
  <c r="CV11" i="280" l="1"/>
  <c r="CV13" i="282"/>
  <c r="CW2" i="281"/>
  <c r="CW2" i="282"/>
  <c r="CV4" i="281"/>
  <c r="CV4" i="282"/>
  <c r="CU15" i="282"/>
  <c r="CU18" i="282" s="1"/>
  <c r="CT59" i="265"/>
  <c r="CT60" i="265" s="1"/>
  <c r="CT13" i="280"/>
  <c r="CT16" i="280" s="1"/>
  <c r="CS73" i="265"/>
  <c r="CU14" i="281"/>
  <c r="CU28" i="281" s="1"/>
  <c r="CV4" i="265"/>
  <c r="CV4" i="275"/>
  <c r="CW96" i="273"/>
  <c r="CW97" i="273" s="1"/>
  <c r="CW96" i="281" s="1"/>
  <c r="CW97" i="281" s="1"/>
  <c r="CW75" i="273"/>
  <c r="CV81" i="281"/>
  <c r="CV119" i="281"/>
  <c r="AV114" i="281"/>
  <c r="AV31" i="265" s="1"/>
  <c r="AV33" i="265" s="1"/>
  <c r="AV37" i="265" s="1"/>
  <c r="AV42" i="265" s="1"/>
  <c r="AV47" i="265" s="1"/>
  <c r="AV50" i="265" s="1"/>
  <c r="AV42" i="280" s="1"/>
  <c r="AV123" i="281"/>
  <c r="AV124" i="281" s="1"/>
  <c r="CV98" i="281"/>
  <c r="CV10" i="265" s="1"/>
  <c r="CV122" i="281"/>
  <c r="CV110" i="281"/>
  <c r="CV105" i="281"/>
  <c r="CT107" i="281"/>
  <c r="CT111" i="281" s="1"/>
  <c r="CS51" i="281"/>
  <c r="CW90" i="273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T3" i="282" s="1"/>
  <c r="CU60" i="273"/>
  <c r="CU66" i="273" s="1"/>
  <c r="CU67" i="273" s="1"/>
  <c r="CV46" i="281"/>
  <c r="CV72" i="281"/>
  <c r="AU82" i="265"/>
  <c r="AU83" i="265"/>
  <c r="AW60" i="28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112" i="273" s="1"/>
  <c r="CV58" i="281"/>
  <c r="CV34" i="280"/>
  <c r="CV57" i="273"/>
  <c r="CV15" i="275"/>
  <c r="CV20" i="275" s="1"/>
  <c r="CW17" i="275" s="1"/>
  <c r="CV23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106" i="281" s="1"/>
  <c r="CW2" i="273"/>
  <c r="CV38" i="273"/>
  <c r="CW39" i="273" s="1"/>
  <c r="CW41" i="273" s="1"/>
  <c r="CV118" i="273"/>
  <c r="CS26" i="280"/>
  <c r="CS25" i="265"/>
  <c r="CP25" i="280"/>
  <c r="CP28" i="280" s="1"/>
  <c r="CO74" i="265"/>
  <c r="CW108" i="273"/>
  <c r="CW22" i="281"/>
  <c r="CU3" i="280"/>
  <c r="CX2" i="275"/>
  <c r="CW23" i="280"/>
  <c r="CX2" i="280"/>
  <c r="CX2" i="265"/>
  <c r="CZ5" i="275"/>
  <c r="CZ5" i="265"/>
  <c r="CZ13" i="273"/>
  <c r="CZ14" i="273" s="1"/>
  <c r="CZ5" i="273"/>
  <c r="DA10" i="273"/>
  <c r="CX2" i="273"/>
  <c r="CY37" i="273"/>
  <c r="CY47" i="273"/>
  <c r="CY48" i="273" s="1"/>
  <c r="CY51" i="273" s="1"/>
  <c r="CY56" i="273"/>
  <c r="CY19" i="273"/>
  <c r="CY20" i="273" s="1"/>
  <c r="CW57" i="273"/>
  <c r="CW15" i="275"/>
  <c r="CU3" i="265"/>
  <c r="CU50" i="273"/>
  <c r="CW109" i="273"/>
  <c r="CU3" i="281" l="1"/>
  <c r="CU3" i="282"/>
  <c r="CW119" i="281"/>
  <c r="CW11" i="280"/>
  <c r="CW13" i="282"/>
  <c r="CX75" i="273"/>
  <c r="CX76" i="273" s="1"/>
  <c r="CX2" i="282"/>
  <c r="CU13" i="280"/>
  <c r="CU16" i="280" s="1"/>
  <c r="CT73" i="265"/>
  <c r="CV15" i="282"/>
  <c r="CV18" i="282" s="1"/>
  <c r="CU59" i="265"/>
  <c r="CU60" i="265" s="1"/>
  <c r="CW119" i="273"/>
  <c r="CW79" i="273"/>
  <c r="CX80" i="273" s="1"/>
  <c r="CX58" i="273" s="1"/>
  <c r="CX90" i="273"/>
  <c r="CX91" i="273" s="1"/>
  <c r="CX100" i="273" s="1"/>
  <c r="CY101" i="273" s="1"/>
  <c r="CY59" i="273" s="1"/>
  <c r="CX96" i="273"/>
  <c r="CX97" i="273" s="1"/>
  <c r="CX96" i="281" s="1"/>
  <c r="CX97" i="281" s="1"/>
  <c r="CX110" i="281" s="1"/>
  <c r="CW34" i="280"/>
  <c r="AV37" i="280"/>
  <c r="AV39" i="280" s="1"/>
  <c r="AV63" i="265" s="1"/>
  <c r="AV65" i="265" s="1"/>
  <c r="AV67" i="265" s="1"/>
  <c r="AV80" i="265" s="1"/>
  <c r="AW121" i="281"/>
  <c r="AW112" i="281" s="1"/>
  <c r="AV69" i="265"/>
  <c r="AV75" i="265" s="1"/>
  <c r="AV81" i="265" s="1"/>
  <c r="CU3" i="275"/>
  <c r="CU3" i="273"/>
  <c r="CW113" i="273"/>
  <c r="CW13" i="281"/>
  <c r="CW14" i="281" s="1"/>
  <c r="CW28" i="281" s="1"/>
  <c r="CW37" i="281"/>
  <c r="CV60" i="273"/>
  <c r="CV66" i="273" s="1"/>
  <c r="CV67" i="273" s="1"/>
  <c r="CV3" i="282" s="1"/>
  <c r="AV53" i="265"/>
  <c r="CX98" i="281"/>
  <c r="CX10" i="265" s="1"/>
  <c r="CW98" i="281"/>
  <c r="CW10" i="265" s="1"/>
  <c r="CW122" i="281"/>
  <c r="CW110" i="281"/>
  <c r="CW105" i="281"/>
  <c r="CT51" i="281"/>
  <c r="CU107" i="281"/>
  <c r="CU111" i="281" s="1"/>
  <c r="AW52" i="281"/>
  <c r="AW53" i="281" s="1"/>
  <c r="AW30" i="265" s="1"/>
  <c r="AW113" i="281"/>
  <c r="CW20" i="275"/>
  <c r="CX17" i="275" s="1"/>
  <c r="CW120" i="273"/>
  <c r="CW12" i="281" s="1"/>
  <c r="CT3" i="280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124" i="273"/>
  <c r="DA5" i="281"/>
  <c r="DA5" i="280"/>
  <c r="CW42" i="273"/>
  <c r="CW4" i="282" s="1"/>
  <c r="CW52" i="273"/>
  <c r="CV23" i="281"/>
  <c r="CV29" i="281" s="1"/>
  <c r="CV30" i="281" s="1"/>
  <c r="CV36" i="281" s="1"/>
  <c r="CV38" i="281" s="1"/>
  <c r="CT26" i="280"/>
  <c r="CT25" i="265"/>
  <c r="CW60" i="273"/>
  <c r="CW66" i="273" s="1"/>
  <c r="CW67" i="273" s="1"/>
  <c r="CW3" i="282" s="1"/>
  <c r="CX39" i="273"/>
  <c r="CX41" i="273" s="1"/>
  <c r="CX2" i="281"/>
  <c r="CX125" i="273"/>
  <c r="CX126" i="273" s="1"/>
  <c r="CX106" i="281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P74" i="265"/>
  <c r="CQ25" i="280"/>
  <c r="CQ28" i="280" s="1"/>
  <c r="CV3" i="280"/>
  <c r="CV3" i="281"/>
  <c r="CX113" i="273"/>
  <c r="CX37" i="281"/>
  <c r="CX22" i="281"/>
  <c r="CX13" i="281"/>
  <c r="CX108" i="273"/>
  <c r="CX109" i="273" s="1"/>
  <c r="CW23" i="281"/>
  <c r="CW29" i="281" s="1"/>
  <c r="CY75" i="273"/>
  <c r="CY76" i="273" s="1"/>
  <c r="CX23" i="280"/>
  <c r="CX34" i="280"/>
  <c r="CX119" i="273"/>
  <c r="CY2" i="273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CY119" i="281" l="1"/>
  <c r="CY13" i="282"/>
  <c r="CY11" i="280"/>
  <c r="CX114" i="273"/>
  <c r="CX21" i="281" s="1"/>
  <c r="CX23" i="281" s="1"/>
  <c r="CX29" i="281" s="1"/>
  <c r="CY2" i="280"/>
  <c r="CY2" i="282"/>
  <c r="AW36" i="280"/>
  <c r="CX122" i="281"/>
  <c r="CW15" i="282"/>
  <c r="CW18" i="282" s="1"/>
  <c r="CV59" i="265"/>
  <c r="CV60" i="265" s="1"/>
  <c r="CV13" i="280"/>
  <c r="CV16" i="280" s="1"/>
  <c r="CU73" i="265"/>
  <c r="CX119" i="281"/>
  <c r="CX11" i="280"/>
  <c r="CX13" i="282"/>
  <c r="AW62" i="281"/>
  <c r="AW63" i="281" s="1"/>
  <c r="CX105" i="281"/>
  <c r="CY2" i="265"/>
  <c r="CX120" i="273"/>
  <c r="CX12" i="281" s="1"/>
  <c r="CX14" i="281" s="1"/>
  <c r="CX28" i="281" s="1"/>
  <c r="AW114" i="281"/>
  <c r="AW31" i="265" s="1"/>
  <c r="AW33" i="265" s="1"/>
  <c r="AW37" i="265" s="1"/>
  <c r="AW42" i="265" s="1"/>
  <c r="AW47" i="265" s="1"/>
  <c r="AW50" i="265" s="1"/>
  <c r="AW42" i="280" s="1"/>
  <c r="AW123" i="281"/>
  <c r="AW124" i="281" s="1"/>
  <c r="CU51" i="281"/>
  <c r="CV107" i="281"/>
  <c r="CV111" i="281" s="1"/>
  <c r="CY58" i="281"/>
  <c r="CY81" i="281"/>
  <c r="CX46" i="281"/>
  <c r="CX72" i="281"/>
  <c r="CY96" i="273"/>
  <c r="CY97" i="273" s="1"/>
  <c r="CY96" i="281" s="1"/>
  <c r="CY97" i="281" s="1"/>
  <c r="CY90" i="273"/>
  <c r="CY91" i="273" s="1"/>
  <c r="CY100" i="273" s="1"/>
  <c r="CZ101" i="273" s="1"/>
  <c r="CZ59" i="273" s="1"/>
  <c r="CY2" i="275"/>
  <c r="CW30" i="281"/>
  <c r="CW36" i="281" s="1"/>
  <c r="CW38" i="281" s="1"/>
  <c r="CW9" i="265" s="1"/>
  <c r="CW11" i="265" s="1"/>
  <c r="CW14" i="265" s="1"/>
  <c r="CW19" i="265" s="1"/>
  <c r="CW22" i="265" s="1"/>
  <c r="CW25" i="265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U25" i="265"/>
  <c r="CU26" i="280"/>
  <c r="CV9" i="265"/>
  <c r="CV11" i="265" s="1"/>
  <c r="CV14" i="265" s="1"/>
  <c r="CV19" i="265" s="1"/>
  <c r="CV22" i="265" s="1"/>
  <c r="CV61" i="281"/>
  <c r="CV50" i="281"/>
  <c r="CV45" i="281"/>
  <c r="CV47" i="281" s="1"/>
  <c r="CZ24" i="273"/>
  <c r="CZ25" i="273" s="1"/>
  <c r="CZ124" i="273"/>
  <c r="CX38" i="273"/>
  <c r="CY39" i="273" s="1"/>
  <c r="CY41" i="273" s="1"/>
  <c r="CX118" i="273"/>
  <c r="CX52" i="273"/>
  <c r="CX42" i="273"/>
  <c r="CX4" i="282" s="1"/>
  <c r="CW4" i="280"/>
  <c r="CW4" i="265"/>
  <c r="CW4" i="281"/>
  <c r="CW4" i="275"/>
  <c r="CW4" i="273"/>
  <c r="CY2" i="281"/>
  <c r="CY125" i="273"/>
  <c r="CY126" i="273" s="1"/>
  <c r="CY106" i="281" s="1"/>
  <c r="CR25" i="280"/>
  <c r="CR28" i="280" s="1"/>
  <c r="CQ74" i="265"/>
  <c r="CW3" i="280"/>
  <c r="CW3" i="281"/>
  <c r="CZ75" i="273"/>
  <c r="CZ76" i="273" s="1"/>
  <c r="CY37" i="281"/>
  <c r="CY22" i="281"/>
  <c r="CY34" i="280"/>
  <c r="CY23" i="280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X3" i="282" s="1"/>
  <c r="CY57" i="273"/>
  <c r="CY60" i="273" s="1"/>
  <c r="CY79" i="273"/>
  <c r="CZ80" i="273" s="1"/>
  <c r="CZ58" i="273" s="1"/>
  <c r="CY15" i="275"/>
  <c r="CY20" i="275" s="1"/>
  <c r="CZ17" i="275" s="1"/>
  <c r="CX112" i="273"/>
  <c r="CW3" i="265"/>
  <c r="CW3" i="273"/>
  <c r="CW3" i="275"/>
  <c r="CW50" i="273"/>
  <c r="CZ2" i="280" l="1"/>
  <c r="CZ2" i="282"/>
  <c r="CX30" i="281"/>
  <c r="CX36" i="281" s="1"/>
  <c r="CX38" i="281" s="1"/>
  <c r="CW13" i="280"/>
  <c r="CW16" i="280" s="1"/>
  <c r="CV73" i="265"/>
  <c r="CX15" i="282"/>
  <c r="CX18" i="282" s="1"/>
  <c r="CW59" i="265"/>
  <c r="CW60" i="265" s="1"/>
  <c r="CZ119" i="281"/>
  <c r="CZ11" i="280"/>
  <c r="CZ13" i="282"/>
  <c r="AW53" i="265"/>
  <c r="AX121" i="281"/>
  <c r="AX112" i="281" s="1"/>
  <c r="AW69" i="265"/>
  <c r="AW75" i="265" s="1"/>
  <c r="AW81" i="265" s="1"/>
  <c r="AX113" i="281"/>
  <c r="AX123" i="281" s="1"/>
  <c r="CZ39" i="273"/>
  <c r="CZ41" i="273" s="1"/>
  <c r="CZ42" i="273" s="1"/>
  <c r="CZ4" i="282" s="1"/>
  <c r="CY13" i="281"/>
  <c r="CY108" i="273"/>
  <c r="CY109" i="273" s="1"/>
  <c r="CZ2" i="273"/>
  <c r="AW37" i="280"/>
  <c r="AW39" i="280" s="1"/>
  <c r="AX36" i="280" s="1"/>
  <c r="AX114" i="281"/>
  <c r="AX31" i="265" s="1"/>
  <c r="CY98" i="281"/>
  <c r="CY10" i="265" s="1"/>
  <c r="CY122" i="281"/>
  <c r="CY110" i="281"/>
  <c r="CY105" i="281"/>
  <c r="CX107" i="281"/>
  <c r="CX111" i="281" s="1"/>
  <c r="CV51" i="281"/>
  <c r="CW71" i="281"/>
  <c r="CW73" i="281" s="1"/>
  <c r="CW77" i="281" s="1"/>
  <c r="CW107" i="281"/>
  <c r="CW111" i="281" s="1"/>
  <c r="CW45" i="281"/>
  <c r="CW47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W84" i="281"/>
  <c r="CW50" i="281"/>
  <c r="AW63" i="265"/>
  <c r="AW65" i="265" s="1"/>
  <c r="AW67" i="265" s="1"/>
  <c r="AW80" i="265" s="1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26" i="280"/>
  <c r="DC5" i="281"/>
  <c r="DC5" i="280"/>
  <c r="DA24" i="273"/>
  <c r="DA25" i="273" s="1"/>
  <c r="DA96" i="273" s="1"/>
  <c r="DA97" i="273" s="1"/>
  <c r="DA119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Y42" i="273"/>
  <c r="CY4" i="282" s="1"/>
  <c r="CY52" i="273"/>
  <c r="CZ125" i="273"/>
  <c r="CZ126" i="273" s="1"/>
  <c r="CZ106" i="281" s="1"/>
  <c r="CZ32" i="273"/>
  <c r="CZ33" i="273" s="1"/>
  <c r="CZ96" i="273"/>
  <c r="CZ97" i="273" s="1"/>
  <c r="CZ96" i="281" s="1"/>
  <c r="CZ97" i="281" s="1"/>
  <c r="CZ2" i="265"/>
  <c r="CV25" i="265"/>
  <c r="CV26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25" i="280"/>
  <c r="CS28" i="280" s="1"/>
  <c r="CR74" i="265"/>
  <c r="CX3" i="280"/>
  <c r="CX3" i="281"/>
  <c r="DA2" i="281"/>
  <c r="CZ4" i="280"/>
  <c r="CZ4" i="281"/>
  <c r="CZ34" i="280"/>
  <c r="CZ23" i="280"/>
  <c r="DA75" i="273"/>
  <c r="DA76" i="273" s="1"/>
  <c r="CZ52" i="273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CY3" i="282" s="1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DA119" i="281" l="1"/>
  <c r="DA11" i="280"/>
  <c r="DA13" i="282"/>
  <c r="DA2" i="275"/>
  <c r="DA2" i="273"/>
  <c r="CY15" i="282"/>
  <c r="CY18" i="282" s="1"/>
  <c r="CX59" i="265"/>
  <c r="CX60" i="265" s="1"/>
  <c r="CX13" i="280"/>
  <c r="CX16" i="280" s="1"/>
  <c r="CW73" i="265"/>
  <c r="DA125" i="273"/>
  <c r="DA2" i="282"/>
  <c r="AX124" i="281"/>
  <c r="CY14" i="281"/>
  <c r="CY28" i="281" s="1"/>
  <c r="CY30" i="281" s="1"/>
  <c r="CY36" i="281" s="1"/>
  <c r="CY38" i="281" s="1"/>
  <c r="CZ98" i="281"/>
  <c r="CZ10" i="265" s="1"/>
  <c r="CZ122" i="281"/>
  <c r="CZ110" i="281"/>
  <c r="CZ105" i="281"/>
  <c r="CX51" i="281"/>
  <c r="CW51" i="281"/>
  <c r="DA113" i="273"/>
  <c r="DA96" i="281"/>
  <c r="DA97" i="281" s="1"/>
  <c r="DA58" i="281"/>
  <c r="DA81" i="281"/>
  <c r="CZ46" i="281"/>
  <c r="CZ72" i="281"/>
  <c r="DA126" i="273"/>
  <c r="DA106" i="281" s="1"/>
  <c r="AX62" i="281"/>
  <c r="AX63" i="281" s="1"/>
  <c r="AX30" i="265"/>
  <c r="AX33" i="265" s="1"/>
  <c r="AX37" i="265" s="1"/>
  <c r="AX42" i="265" s="1"/>
  <c r="AX47" i="265" s="1"/>
  <c r="AX50" i="265" s="1"/>
  <c r="AX42" i="280" s="1"/>
  <c r="CX26" i="280"/>
  <c r="AW83" i="265"/>
  <c r="AW82" i="265"/>
  <c r="CV76" i="281"/>
  <c r="CV78" i="281" s="1"/>
  <c r="CV85" i="281" s="1"/>
  <c r="CV86" i="281" s="1"/>
  <c r="CW83" i="281" s="1"/>
  <c r="DD5" i="281"/>
  <c r="DD5" i="280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124" i="273"/>
  <c r="DA2" i="265"/>
  <c r="DA2" i="280"/>
  <c r="DA32" i="273"/>
  <c r="DA33" i="273" s="1"/>
  <c r="CZ118" i="273"/>
  <c r="CZ38" i="273"/>
  <c r="DA39" i="273" s="1"/>
  <c r="DA41" i="273" s="1"/>
  <c r="CS74" i="265"/>
  <c r="CT25" i="280"/>
  <c r="CT28" i="280" s="1"/>
  <c r="DA37" i="281"/>
  <c r="DA22" i="281"/>
  <c r="DA13" i="281"/>
  <c r="DA108" i="273"/>
  <c r="DA109" i="273" s="1"/>
  <c r="CY3" i="280"/>
  <c r="CY3" i="281"/>
  <c r="DA34" i="280"/>
  <c r="DA23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CZ3" i="282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DB2" i="280" l="1"/>
  <c r="DB2" i="282"/>
  <c r="CY13" i="280"/>
  <c r="CY16" i="280" s="1"/>
  <c r="CX73" i="265"/>
  <c r="CZ15" i="282"/>
  <c r="CZ18" i="282" s="1"/>
  <c r="CY59" i="265"/>
  <c r="CY60" i="265" s="1"/>
  <c r="CY84" i="281"/>
  <c r="CY61" i="281"/>
  <c r="AY121" i="281"/>
  <c r="AY112" i="281" s="1"/>
  <c r="AX69" i="265"/>
  <c r="AX75" i="265" s="1"/>
  <c r="AX81" i="265" s="1"/>
  <c r="CY9" i="265"/>
  <c r="CY11" i="265" s="1"/>
  <c r="CY14" i="265" s="1"/>
  <c r="CY19" i="265" s="1"/>
  <c r="CY22" i="265" s="1"/>
  <c r="CY25" i="265" s="1"/>
  <c r="CY71" i="281"/>
  <c r="CY73" i="281" s="1"/>
  <c r="CY77" i="281" s="1"/>
  <c r="CY45" i="281"/>
  <c r="CY47" i="281" s="1"/>
  <c r="CY50" i="281"/>
  <c r="DA98" i="281"/>
  <c r="DA10" i="265" s="1"/>
  <c r="DA122" i="281"/>
  <c r="DA110" i="281"/>
  <c r="DA105" i="281"/>
  <c r="CY51" i="281"/>
  <c r="CY107" i="281"/>
  <c r="CY111" i="281" s="1"/>
  <c r="DB2" i="281"/>
  <c r="DA46" i="281"/>
  <c r="DA72" i="281"/>
  <c r="AX53" i="265"/>
  <c r="AX37" i="280"/>
  <c r="AX39" i="280" s="1"/>
  <c r="AY60" i="281"/>
  <c r="AX64" i="265"/>
  <c r="CW76" i="281"/>
  <c r="CW78" i="281" s="1"/>
  <c r="CW85" i="281" s="1"/>
  <c r="CW86" i="281" s="1"/>
  <c r="CX83" i="281" s="1"/>
  <c r="CY26" i="280"/>
  <c r="DC24" i="273"/>
  <c r="DC25" i="273" s="1"/>
  <c r="DC2" i="282" s="1"/>
  <c r="DC124" i="273"/>
  <c r="DE5" i="281"/>
  <c r="DE5" i="280"/>
  <c r="DA52" i="273"/>
  <c r="DA42" i="273"/>
  <c r="DA4" i="282" s="1"/>
  <c r="DA38" i="273"/>
  <c r="DB39" i="273" s="1"/>
  <c r="DB41" i="273" s="1"/>
  <c r="DA118" i="273"/>
  <c r="DB125" i="273"/>
  <c r="DB126" i="273" s="1"/>
  <c r="DB106" i="281" s="1"/>
  <c r="DB32" i="273"/>
  <c r="DB33" i="273" s="1"/>
  <c r="DB2" i="265"/>
  <c r="DB2" i="275"/>
  <c r="DB75" i="273"/>
  <c r="DB76" i="273" s="1"/>
  <c r="DB90" i="273"/>
  <c r="DB91" i="273" s="1"/>
  <c r="DB100" i="273" s="1"/>
  <c r="DC101" i="273" s="1"/>
  <c r="DC59" i="273" s="1"/>
  <c r="DB2" i="273"/>
  <c r="DB96" i="273"/>
  <c r="DB97" i="273" s="1"/>
  <c r="DB96" i="281" s="1"/>
  <c r="DB97" i="281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U25" i="280"/>
  <c r="CU28" i="280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3" i="282" s="1"/>
  <c r="DA112" i="273"/>
  <c r="DC38" i="273"/>
  <c r="CZ3" i="275"/>
  <c r="CZ50" i="273"/>
  <c r="CZ3" i="265"/>
  <c r="CZ3" i="273"/>
  <c r="DC119" i="281" l="1"/>
  <c r="DC13" i="282"/>
  <c r="DC11" i="280"/>
  <c r="DB11" i="280"/>
  <c r="DB13" i="282"/>
  <c r="DA15" i="282"/>
  <c r="DA18" i="282" s="1"/>
  <c r="CZ59" i="265"/>
  <c r="CZ60" i="265" s="1"/>
  <c r="CZ13" i="280"/>
  <c r="CZ16" i="280" s="1"/>
  <c r="CY73" i="265"/>
  <c r="DB81" i="281"/>
  <c r="DB119" i="281"/>
  <c r="DB98" i="281"/>
  <c r="DB10" i="265" s="1"/>
  <c r="DB122" i="281"/>
  <c r="DB110" i="281"/>
  <c r="DB105" i="281"/>
  <c r="AY52" i="281"/>
  <c r="AY53" i="281" s="1"/>
  <c r="AY113" i="281"/>
  <c r="DC58" i="281"/>
  <c r="DC81" i="281"/>
  <c r="DB46" i="281"/>
  <c r="DB72" i="281"/>
  <c r="AY30" i="265"/>
  <c r="AY36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DA30" i="281"/>
  <c r="DA36" i="281" s="1"/>
  <c r="DA38" i="281" s="1"/>
  <c r="DD24" i="273"/>
  <c r="DD25" i="273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112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23" i="280"/>
  <c r="DB57" i="273"/>
  <c r="DB60" i="273" s="1"/>
  <c r="DB15" i="275"/>
  <c r="DB20" i="275" s="1"/>
  <c r="DC17" i="275" s="1"/>
  <c r="DB34" i="280"/>
  <c r="DB79" i="273"/>
  <c r="DC80" i="273" s="1"/>
  <c r="DC58" i="273" s="1"/>
  <c r="DB42" i="273"/>
  <c r="DB4" i="282" s="1"/>
  <c r="DB52" i="273"/>
  <c r="DC2" i="281"/>
  <c r="DC125" i="273"/>
  <c r="DC126" i="273" s="1"/>
  <c r="DC106" i="281" s="1"/>
  <c r="DC96" i="273"/>
  <c r="DC97" i="273" s="1"/>
  <c r="DC96" i="281" s="1"/>
  <c r="DC97" i="281" s="1"/>
  <c r="DC90" i="273"/>
  <c r="DC91" i="273" s="1"/>
  <c r="DC100" i="273" s="1"/>
  <c r="DD101" i="273" s="1"/>
  <c r="DD59" i="273" s="1"/>
  <c r="CV25" i="280"/>
  <c r="CV28" i="280" s="1"/>
  <c r="CU74" i="265"/>
  <c r="DA3" i="280"/>
  <c r="DA3" i="281"/>
  <c r="DD2" i="273"/>
  <c r="DC34" i="280"/>
  <c r="DC23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66" i="273"/>
  <c r="DB67" i="273" s="1"/>
  <c r="DB3" i="282" s="1"/>
  <c r="DD2" i="281" l="1"/>
  <c r="DD2" i="282"/>
  <c r="DA13" i="280"/>
  <c r="DA16" i="280" s="1"/>
  <c r="CZ73" i="265"/>
  <c r="DB15" i="282"/>
  <c r="DB18" i="282" s="1"/>
  <c r="DA59" i="265"/>
  <c r="DA60" i="265" s="1"/>
  <c r="DC98" i="281"/>
  <c r="DC10" i="265" s="1"/>
  <c r="DC122" i="281"/>
  <c r="DC110" i="281"/>
  <c r="DC105" i="281"/>
  <c r="AY114" i="281"/>
  <c r="AY31" i="265" s="1"/>
  <c r="AY33" i="265" s="1"/>
  <c r="AY37" i="265" s="1"/>
  <c r="AY42" i="265" s="1"/>
  <c r="AY47" i="265" s="1"/>
  <c r="AY50" i="265" s="1"/>
  <c r="AY123" i="281"/>
  <c r="AY124" i="281" s="1"/>
  <c r="DA107" i="281"/>
  <c r="DA111" i="281" s="1"/>
  <c r="AY62" i="281"/>
  <c r="AY63" i="281" s="1"/>
  <c r="AY64" i="265" s="1"/>
  <c r="CZ50" i="281"/>
  <c r="CZ107" i="281"/>
  <c r="CZ111" i="281" s="1"/>
  <c r="DC46" i="281"/>
  <c r="DC72" i="281"/>
  <c r="DD2" i="265"/>
  <c r="AX83" i="265"/>
  <c r="AX82" i="265"/>
  <c r="AZ60" i="281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61" i="281"/>
  <c r="DA71" i="281"/>
  <c r="DA73" i="281" s="1"/>
  <c r="DA77" i="281" s="1"/>
  <c r="DA84" i="281"/>
  <c r="DG5" i="281"/>
  <c r="DG5" i="280"/>
  <c r="DC42" i="273"/>
  <c r="DC4" i="282" s="1"/>
  <c r="DC52" i="273"/>
  <c r="DB23" i="281"/>
  <c r="DB29" i="281" s="1"/>
  <c r="DB30" i="281" s="1"/>
  <c r="DB36" i="281" s="1"/>
  <c r="DB38" i="281" s="1"/>
  <c r="CZ25" i="265"/>
  <c r="CZ26" i="280"/>
  <c r="DD125" i="273"/>
  <c r="DD126" i="273" s="1"/>
  <c r="DD106" i="281" s="1"/>
  <c r="DD96" i="273"/>
  <c r="DD97" i="273" s="1"/>
  <c r="DD96" i="281" s="1"/>
  <c r="DD97" i="281" s="1"/>
  <c r="DD75" i="273"/>
  <c r="DD76" i="273" s="1"/>
  <c r="DA9" i="265"/>
  <c r="DA11" i="265" s="1"/>
  <c r="DA14" i="265" s="1"/>
  <c r="DA19" i="265" s="1"/>
  <c r="DA22" i="265" s="1"/>
  <c r="DA61" i="281"/>
  <c r="DA50" i="281"/>
  <c r="DA45" i="281"/>
  <c r="DA47" i="281" s="1"/>
  <c r="DC20" i="275"/>
  <c r="DD17" i="275" s="1"/>
  <c r="DC60" i="273"/>
  <c r="DE24" i="273"/>
  <c r="DE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25" i="280"/>
  <c r="CW28" i="280" s="1"/>
  <c r="CV74" i="265"/>
  <c r="DB3" i="280"/>
  <c r="DB3" i="281"/>
  <c r="DE2" i="273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C3" i="282" s="1"/>
  <c r="DB3" i="265"/>
  <c r="DB3" i="273"/>
  <c r="DB50" i="273"/>
  <c r="DB3" i="275"/>
  <c r="DE125" i="273" l="1"/>
  <c r="DE2" i="282"/>
  <c r="DD11" i="280"/>
  <c r="DD13" i="282"/>
  <c r="DC15" i="282"/>
  <c r="DC18" i="282" s="1"/>
  <c r="DB59" i="265"/>
  <c r="DB60" i="265" s="1"/>
  <c r="DB13" i="280"/>
  <c r="DB16" i="280" s="1"/>
  <c r="DA73" i="265"/>
  <c r="AZ121" i="281"/>
  <c r="AZ112" i="281" s="1"/>
  <c r="AZ113" i="281" s="1"/>
  <c r="AY69" i="265"/>
  <c r="AY75" i="265" s="1"/>
  <c r="AY81" i="265" s="1"/>
  <c r="AY42" i="280"/>
  <c r="AY53" i="265"/>
  <c r="AY37" i="280"/>
  <c r="AY39" i="280" s="1"/>
  <c r="AZ36" i="280" s="1"/>
  <c r="DD81" i="281"/>
  <c r="DD119" i="281"/>
  <c r="DD98" i="281"/>
  <c r="DD10" i="265" s="1"/>
  <c r="DD122" i="281"/>
  <c r="DD110" i="281"/>
  <c r="DD105" i="281"/>
  <c r="DB107" i="281"/>
  <c r="DB111" i="281" s="1"/>
  <c r="CZ51" i="281"/>
  <c r="DA51" i="281"/>
  <c r="AZ52" i="281"/>
  <c r="AZ53" i="281" s="1"/>
  <c r="AZ62" i="281" s="1"/>
  <c r="AZ63" i="281" s="1"/>
  <c r="DE2" i="265"/>
  <c r="DE96" i="273"/>
  <c r="DE97" i="273" s="1"/>
  <c r="DE96" i="281" s="1"/>
  <c r="DE97" i="281" s="1"/>
  <c r="DE75" i="273"/>
  <c r="DE76" i="273" s="1"/>
  <c r="DE2" i="275"/>
  <c r="DE32" i="273"/>
  <c r="DE33" i="273" s="1"/>
  <c r="DE38" i="273" s="1"/>
  <c r="DE2" i="280"/>
  <c r="DE2" i="281"/>
  <c r="DD46" i="281"/>
  <c r="DD72" i="281"/>
  <c r="AY63" i="265"/>
  <c r="AY65" i="265" s="1"/>
  <c r="AY67" i="265" s="1"/>
  <c r="AY80" i="265" s="1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34" i="280"/>
  <c r="DD79" i="273"/>
  <c r="DE80" i="273" s="1"/>
  <c r="DE58" i="273" s="1"/>
  <c r="DD23" i="280"/>
  <c r="DD57" i="273"/>
  <c r="DD60" i="273" s="1"/>
  <c r="DD66" i="273" s="1"/>
  <c r="DD67" i="273" s="1"/>
  <c r="DD3" i="282" s="1"/>
  <c r="DD15" i="275"/>
  <c r="DD20" i="275" s="1"/>
  <c r="DE17" i="275" s="1"/>
  <c r="DF24" i="273"/>
  <c r="DF25" i="273" s="1"/>
  <c r="DF124" i="273"/>
  <c r="DH5" i="281"/>
  <c r="DH5" i="280"/>
  <c r="DD42" i="273"/>
  <c r="DD4" i="282" s="1"/>
  <c r="DD52" i="273"/>
  <c r="DC14" i="281"/>
  <c r="DC28" i="281" s="1"/>
  <c r="DD118" i="273"/>
  <c r="DD38" i="273"/>
  <c r="DE39" i="273" s="1"/>
  <c r="DE41" i="273" s="1"/>
  <c r="DE126" i="273"/>
  <c r="DE106" i="281" s="1"/>
  <c r="DA26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C4" i="281"/>
  <c r="DC4" i="265"/>
  <c r="DC4" i="273"/>
  <c r="DC4" i="280"/>
  <c r="DC4" i="275"/>
  <c r="CX25" i="280"/>
  <c r="CX28" i="280" s="1"/>
  <c r="CW74" i="265"/>
  <c r="DC3" i="280"/>
  <c r="DC3" i="281"/>
  <c r="DE113" i="273"/>
  <c r="DE37" i="281"/>
  <c r="DE22" i="281"/>
  <c r="DE13" i="281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C3" i="265"/>
  <c r="DC3" i="273"/>
  <c r="DC50" i="273"/>
  <c r="DC3" i="275"/>
  <c r="DF75" i="273" l="1"/>
  <c r="DF76" i="273" s="1"/>
  <c r="DF2" i="282"/>
  <c r="AZ30" i="265"/>
  <c r="DE11" i="280"/>
  <c r="DE13" i="282"/>
  <c r="DC13" i="280"/>
  <c r="DC16" i="280" s="1"/>
  <c r="DB73" i="265"/>
  <c r="DD15" i="282"/>
  <c r="DD18" i="282" s="1"/>
  <c r="DC59" i="265"/>
  <c r="DC60" i="265" s="1"/>
  <c r="DE119" i="281"/>
  <c r="DE34" i="280"/>
  <c r="DE57" i="273"/>
  <c r="DE15" i="275"/>
  <c r="DE23" i="280"/>
  <c r="DE79" i="273"/>
  <c r="DF80" i="273" s="1"/>
  <c r="DF58" i="273" s="1"/>
  <c r="DF2" i="280"/>
  <c r="DE98" i="281"/>
  <c r="DE10" i="265" s="1"/>
  <c r="DE122" i="281"/>
  <c r="DE110" i="281"/>
  <c r="DE105" i="281"/>
  <c r="AZ114" i="281"/>
  <c r="AZ31" i="265" s="1"/>
  <c r="AZ33" i="265" s="1"/>
  <c r="AZ37" i="265" s="1"/>
  <c r="AZ42" i="265" s="1"/>
  <c r="AZ47" i="265" s="1"/>
  <c r="AZ50" i="265" s="1"/>
  <c r="AZ123" i="281"/>
  <c r="AZ124" i="281" s="1"/>
  <c r="DB51" i="281"/>
  <c r="DD14" i="281"/>
  <c r="DD28" i="281" s="1"/>
  <c r="DF39" i="273"/>
  <c r="DF41" i="273" s="1"/>
  <c r="DF42" i="273" s="1"/>
  <c r="DF4" i="282" s="1"/>
  <c r="DF58" i="281"/>
  <c r="DF81" i="281"/>
  <c r="DE46" i="281"/>
  <c r="DE72" i="281"/>
  <c r="DF2" i="275"/>
  <c r="DE118" i="273"/>
  <c r="DE58" i="281"/>
  <c r="DE81" i="281"/>
  <c r="AY83" i="265"/>
  <c r="AY82" i="265"/>
  <c r="BA60" i="28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F106" i="281" s="1"/>
  <c r="DE20" i="275"/>
  <c r="DF17" i="275" s="1"/>
  <c r="DE60" i="273"/>
  <c r="DF2" i="273"/>
  <c r="DI5" i="281"/>
  <c r="DI5" i="280"/>
  <c r="DF96" i="273"/>
  <c r="DF97" i="273" s="1"/>
  <c r="DE109" i="273"/>
  <c r="DE112" i="273" s="1"/>
  <c r="DF32" i="273"/>
  <c r="DF33" i="273" s="1"/>
  <c r="DE114" i="273"/>
  <c r="DE21" i="281" s="1"/>
  <c r="DE23" i="281" s="1"/>
  <c r="DE29" i="281" s="1"/>
  <c r="DB25" i="265"/>
  <c r="DB26" i="280"/>
  <c r="DD23" i="281"/>
  <c r="DD29" i="281" s="1"/>
  <c r="DE42" i="273"/>
  <c r="DE4" i="282" s="1"/>
  <c r="DE52" i="273"/>
  <c r="DC30" i="281"/>
  <c r="DC36" i="281" s="1"/>
  <c r="DC38" i="281" s="1"/>
  <c r="DD4" i="280"/>
  <c r="DD4" i="273"/>
  <c r="DD4" i="281"/>
  <c r="DD4" i="265"/>
  <c r="DD4" i="275"/>
  <c r="CX74" i="265"/>
  <c r="CY25" i="280"/>
  <c r="CY28" i="280" s="1"/>
  <c r="DD3" i="280"/>
  <c r="DD3" i="281"/>
  <c r="DF108" i="273"/>
  <c r="DF109" i="273" s="1"/>
  <c r="DF4" i="280"/>
  <c r="DF4" i="281"/>
  <c r="DE14" i="281"/>
  <c r="DE28" i="281" s="1"/>
  <c r="DG90" i="273"/>
  <c r="DG91" i="273" s="1"/>
  <c r="DG100" i="273" s="1"/>
  <c r="DH101" i="273" s="1"/>
  <c r="DH59" i="273" s="1"/>
  <c r="DF57" i="273"/>
  <c r="DF23" i="280"/>
  <c r="DF34" i="280"/>
  <c r="DF79" i="273"/>
  <c r="DG80" i="273" s="1"/>
  <c r="DG58" i="273" s="1"/>
  <c r="DG75" i="273"/>
  <c r="DG76" i="273" s="1"/>
  <c r="DF15" i="275"/>
  <c r="DG2" i="273"/>
  <c r="DG96" i="273"/>
  <c r="DG97" i="273" s="1"/>
  <c r="DG96" i="281" s="1"/>
  <c r="DG97" i="281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E3" i="282" s="1"/>
  <c r="DF4" i="265"/>
  <c r="DF4" i="275"/>
  <c r="DF4" i="273"/>
  <c r="DD3" i="273"/>
  <c r="DD3" i="265"/>
  <c r="DD3" i="275"/>
  <c r="DD50" i="273"/>
  <c r="DG2" i="280" l="1"/>
  <c r="DG2" i="282"/>
  <c r="DF52" i="273"/>
  <c r="DE15" i="282"/>
  <c r="DE18" i="282" s="1"/>
  <c r="DD59" i="265"/>
  <c r="DD60" i="265" s="1"/>
  <c r="DD13" i="280"/>
  <c r="DD16" i="280" s="1"/>
  <c r="DC73" i="265"/>
  <c r="DG13" i="282"/>
  <c r="DG11" i="280"/>
  <c r="DF119" i="281"/>
  <c r="DF11" i="280"/>
  <c r="DF13" i="282"/>
  <c r="AZ42" i="280"/>
  <c r="AZ37" i="280"/>
  <c r="AZ39" i="280" s="1"/>
  <c r="BA36" i="280" s="1"/>
  <c r="BA121" i="281"/>
  <c r="BA112" i="281" s="1"/>
  <c r="AZ69" i="265"/>
  <c r="AZ75" i="265" s="1"/>
  <c r="AZ81" i="265" s="1"/>
  <c r="DG81" i="281"/>
  <c r="DG119" i="281"/>
  <c r="DG2" i="265"/>
  <c r="DG2" i="275"/>
  <c r="DG32" i="273"/>
  <c r="DG33" i="273" s="1"/>
  <c r="DG118" i="273" s="1"/>
  <c r="AZ53" i="265"/>
  <c r="DG98" i="281"/>
  <c r="DG10" i="265" s="1"/>
  <c r="DG122" i="281"/>
  <c r="DG110" i="281"/>
  <c r="DG105" i="281"/>
  <c r="DD30" i="281"/>
  <c r="DD36" i="281" s="1"/>
  <c r="DD38" i="281" s="1"/>
  <c r="DD84" i="281" s="1"/>
  <c r="DD107" i="281"/>
  <c r="DD111" i="281" s="1"/>
  <c r="BA52" i="281"/>
  <c r="BA53" i="281" s="1"/>
  <c r="BA30" i="265" s="1"/>
  <c r="BA113" i="281"/>
  <c r="DC107" i="281"/>
  <c r="DC111" i="281" s="1"/>
  <c r="DF119" i="273"/>
  <c r="DF120" i="273" s="1"/>
  <c r="DF12" i="281" s="1"/>
  <c r="DF96" i="281"/>
  <c r="DF97" i="281" s="1"/>
  <c r="DF22" i="281"/>
  <c r="DF60" i="273"/>
  <c r="DG60" i="273" s="1"/>
  <c r="DF46" i="281"/>
  <c r="DF72" i="281"/>
  <c r="DG57" i="273"/>
  <c r="DF113" i="273"/>
  <c r="DF114" i="273" s="1"/>
  <c r="DF21" i="281" s="1"/>
  <c r="DF23" i="281" s="1"/>
  <c r="DF29" i="281" s="1"/>
  <c r="DF13" i="281"/>
  <c r="DF37" i="281"/>
  <c r="AZ63" i="265"/>
  <c r="AZ65" i="265" s="1"/>
  <c r="AZ67" i="265" s="1"/>
  <c r="AZ80" i="265" s="1"/>
  <c r="DB76" i="281"/>
  <c r="DB78" i="281" s="1"/>
  <c r="DB85" i="281" s="1"/>
  <c r="DB86" i="281" s="1"/>
  <c r="DC83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2" i="282" s="1"/>
  <c r="DH124" i="273"/>
  <c r="DJ5" i="281"/>
  <c r="DJ5" i="280"/>
  <c r="DF20" i="275"/>
  <c r="DG17" i="275" s="1"/>
  <c r="DG20" i="275" s="1"/>
  <c r="DH17" i="275" s="1"/>
  <c r="DD61" i="281"/>
  <c r="DD45" i="281"/>
  <c r="DD47" i="281" s="1"/>
  <c r="DG2" i="281"/>
  <c r="DG125" i="273"/>
  <c r="DG126" i="273" s="1"/>
  <c r="DG106" i="281" s="1"/>
  <c r="CZ25" i="280"/>
  <c r="CZ28" i="280" s="1"/>
  <c r="CY74" i="265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34" i="280"/>
  <c r="DG23" i="280"/>
  <c r="DH2" i="280"/>
  <c r="DG108" i="273"/>
  <c r="DG109" i="273" s="1"/>
  <c r="DH90" i="273"/>
  <c r="DH91" i="273" s="1"/>
  <c r="DH100" i="273" s="1"/>
  <c r="DI101" i="273" s="1"/>
  <c r="DI59" i="273" s="1"/>
  <c r="DJ5" i="265"/>
  <c r="DJ5" i="273"/>
  <c r="DK10" i="273"/>
  <c r="DJ13" i="273"/>
  <c r="DJ14" i="273" s="1"/>
  <c r="DJ5" i="275"/>
  <c r="DH2" i="273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F3" i="282" s="1"/>
  <c r="DH2" i="265" l="1"/>
  <c r="DH2" i="275"/>
  <c r="DH32" i="273"/>
  <c r="DH33" i="273" s="1"/>
  <c r="DH118" i="273" s="1"/>
  <c r="DD71" i="281"/>
  <c r="DD73" i="281" s="1"/>
  <c r="DD77" i="281" s="1"/>
  <c r="DE13" i="280"/>
  <c r="DE16" i="280" s="1"/>
  <c r="DD73" i="265"/>
  <c r="DF15" i="282"/>
  <c r="DF18" i="282" s="1"/>
  <c r="DE59" i="265"/>
  <c r="DE60" i="265" s="1"/>
  <c r="BA62" i="281"/>
  <c r="BA63" i="281" s="1"/>
  <c r="BB60" i="281" s="1"/>
  <c r="DD50" i="281"/>
  <c r="DD9" i="265"/>
  <c r="DD11" i="265" s="1"/>
  <c r="DD14" i="265" s="1"/>
  <c r="DD19" i="265" s="1"/>
  <c r="DD22" i="265" s="1"/>
  <c r="DD25" i="265" s="1"/>
  <c r="DG38" i="273"/>
  <c r="BA114" i="281"/>
  <c r="BA31" i="265" s="1"/>
  <c r="BA33" i="265" s="1"/>
  <c r="BA37" i="265" s="1"/>
  <c r="BA42" i="265" s="1"/>
  <c r="BA47" i="265" s="1"/>
  <c r="BA50" i="265" s="1"/>
  <c r="BA123" i="281"/>
  <c r="BA124" i="281" s="1"/>
  <c r="DF98" i="281"/>
  <c r="DF10" i="265" s="1"/>
  <c r="DF110" i="281"/>
  <c r="DF122" i="281"/>
  <c r="DF105" i="281"/>
  <c r="DC51" i="281"/>
  <c r="DE107" i="281"/>
  <c r="DE111" i="281" s="1"/>
  <c r="DD51" i="281"/>
  <c r="DG46" i="281"/>
  <c r="DG72" i="281"/>
  <c r="DH38" i="273"/>
  <c r="DH39" i="273"/>
  <c r="DH41" i="273" s="1"/>
  <c r="DG114" i="273"/>
  <c r="DG21" i="281" s="1"/>
  <c r="DG23" i="281" s="1"/>
  <c r="DG29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G4" i="282" s="1"/>
  <c r="DC25" i="265"/>
  <c r="DC26" i="280"/>
  <c r="DI24" i="273"/>
  <c r="DI25" i="273" s="1"/>
  <c r="DI124" i="273"/>
  <c r="DK5" i="281"/>
  <c r="DK5" i="280"/>
  <c r="DD26" i="280"/>
  <c r="DH2" i="281"/>
  <c r="DH125" i="273"/>
  <c r="DH126" i="273" s="1"/>
  <c r="DH106" i="281" s="1"/>
  <c r="DH75" i="273"/>
  <c r="DH76" i="273" s="1"/>
  <c r="DH96" i="273"/>
  <c r="DH97" i="273" s="1"/>
  <c r="DH96" i="281" s="1"/>
  <c r="DH97" i="281" s="1"/>
  <c r="DE9" i="265"/>
  <c r="DE11" i="265" s="1"/>
  <c r="DE14" i="265" s="1"/>
  <c r="DE19" i="265" s="1"/>
  <c r="DE22" i="265" s="1"/>
  <c r="DE61" i="281"/>
  <c r="DE50" i="281"/>
  <c r="DE45" i="281"/>
  <c r="DE47" i="281" s="1"/>
  <c r="DF30" i="281"/>
  <c r="DF36" i="281" s="1"/>
  <c r="DF38" i="281" s="1"/>
  <c r="CZ74" i="265"/>
  <c r="DA25" i="280"/>
  <c r="DA28" i="280" s="1"/>
  <c r="DI32" i="273"/>
  <c r="DI33" i="273" s="1"/>
  <c r="DI118" i="273" s="1"/>
  <c r="DF3" i="280"/>
  <c r="DF3" i="281"/>
  <c r="DG14" i="281"/>
  <c r="DG28" i="281" s="1"/>
  <c r="DI2" i="280"/>
  <c r="DH34" i="280"/>
  <c r="DH23" i="280"/>
  <c r="DK5" i="265"/>
  <c r="DK5" i="273"/>
  <c r="DL10" i="273"/>
  <c r="DK13" i="273"/>
  <c r="DK14" i="273" s="1"/>
  <c r="DK5" i="275"/>
  <c r="DI96" i="273"/>
  <c r="DI97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3" i="282" s="1"/>
  <c r="DG112" i="273"/>
  <c r="DH11" i="280" l="1"/>
  <c r="DH13" i="282"/>
  <c r="DI125" i="273"/>
  <c r="DI2" i="282"/>
  <c r="DG15" i="282"/>
  <c r="DG18" i="282" s="1"/>
  <c r="DF59" i="265"/>
  <c r="DF60" i="265" s="1"/>
  <c r="DF13" i="280"/>
  <c r="DF16" i="280" s="1"/>
  <c r="DE73" i="265"/>
  <c r="DI126" i="273"/>
  <c r="DI106" i="281" s="1"/>
  <c r="BA42" i="280"/>
  <c r="BA53" i="265"/>
  <c r="BA37" i="280"/>
  <c r="BA39" i="280" s="1"/>
  <c r="BB36" i="280" s="1"/>
  <c r="BB121" i="281"/>
  <c r="BB112" i="281" s="1"/>
  <c r="BA69" i="265"/>
  <c r="BA75" i="265" s="1"/>
  <c r="BA81" i="265" s="1"/>
  <c r="DI38" i="273"/>
  <c r="DH81" i="281"/>
  <c r="DH119" i="281"/>
  <c r="DH98" i="281"/>
  <c r="DH10" i="265" s="1"/>
  <c r="DH122" i="281"/>
  <c r="DH110" i="281"/>
  <c r="DH105" i="281"/>
  <c r="DE51" i="281"/>
  <c r="DF107" i="281"/>
  <c r="DF111" i="281" s="1"/>
  <c r="BB52" i="281"/>
  <c r="BB53" i="281" s="1"/>
  <c r="BB62" i="281" s="1"/>
  <c r="BB63" i="281" s="1"/>
  <c r="BB113" i="281"/>
  <c r="DI108" i="273"/>
  <c r="DI96" i="281"/>
  <c r="DI97" i="281" s="1"/>
  <c r="DH46" i="281"/>
  <c r="DH72" i="281"/>
  <c r="DI72" i="281"/>
  <c r="DH42" i="273"/>
  <c r="DH4" i="282" s="1"/>
  <c r="DH52" i="273"/>
  <c r="DI39" i="273"/>
  <c r="DI41" i="273" s="1"/>
  <c r="DI42" i="273" s="1"/>
  <c r="DI2" i="273"/>
  <c r="DG30" i="281"/>
  <c r="DG36" i="281" s="1"/>
  <c r="DG38" i="281" s="1"/>
  <c r="DG9" i="265" s="1"/>
  <c r="DG11" i="265" s="1"/>
  <c r="DG14" i="265" s="1"/>
  <c r="DG19" i="265" s="1"/>
  <c r="DG22" i="265" s="1"/>
  <c r="DG25" i="265" s="1"/>
  <c r="DD76" i="281"/>
  <c r="DD78" i="281" s="1"/>
  <c r="DD85" i="281" s="1"/>
  <c r="DD86" i="281" s="1"/>
  <c r="DE83" i="281" s="1"/>
  <c r="DF84" i="281"/>
  <c r="DF71" i="281"/>
  <c r="DF73" i="281" s="1"/>
  <c r="DF77" i="281" s="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2" i="275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E26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26" i="280"/>
  <c r="DB25" i="280"/>
  <c r="DB28" i="280" s="1"/>
  <c r="DA74" i="265"/>
  <c r="DJ39" i="273"/>
  <c r="DJ41" i="273" s="1"/>
  <c r="DJ42" i="273" s="1"/>
  <c r="DJ4" i="282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I34" i="280"/>
  <c r="DI23" i="280"/>
  <c r="DJ90" i="273"/>
  <c r="DJ91" i="273" s="1"/>
  <c r="DJ100" i="273" s="1"/>
  <c r="DK101" i="273" s="1"/>
  <c r="DK59" i="273" s="1"/>
  <c r="DI113" i="273"/>
  <c r="DL5" i="265"/>
  <c r="DL5" i="273"/>
  <c r="DL13" i="273"/>
  <c r="DL14" i="273" s="1"/>
  <c r="DL5" i="275"/>
  <c r="DM10" i="273"/>
  <c r="DK37" i="273"/>
  <c r="DK47" i="273"/>
  <c r="DK48" i="273" s="1"/>
  <c r="DK51" i="273" s="1"/>
  <c r="DK56" i="273"/>
  <c r="DK19" i="273"/>
  <c r="DK20" i="273" s="1"/>
  <c r="DH66" i="273"/>
  <c r="DH67" i="273" s="1"/>
  <c r="DH3" i="282" s="1"/>
  <c r="DG3" i="265"/>
  <c r="DG3" i="273"/>
  <c r="DG50" i="273"/>
  <c r="DG3" i="275"/>
  <c r="DI57" i="273"/>
  <c r="DI79" i="273"/>
  <c r="DJ80" i="273" s="1"/>
  <c r="DJ58" i="273" s="1"/>
  <c r="DI15" i="275"/>
  <c r="DI4" i="265"/>
  <c r="DI4" i="275"/>
  <c r="DI114" i="273" l="1"/>
  <c r="DI21" i="281" s="1"/>
  <c r="DI119" i="281"/>
  <c r="DI11" i="280"/>
  <c r="DI13" i="282"/>
  <c r="DI4" i="280"/>
  <c r="DI4" i="282"/>
  <c r="DI46" i="281"/>
  <c r="DJ75" i="273"/>
  <c r="DJ2" i="282"/>
  <c r="DG13" i="280"/>
  <c r="DG16" i="280" s="1"/>
  <c r="DF73" i="265"/>
  <c r="DH15" i="282"/>
  <c r="DH18" i="282" s="1"/>
  <c r="DG59" i="265"/>
  <c r="DG60" i="265" s="1"/>
  <c r="DG61" i="281"/>
  <c r="BA63" i="265"/>
  <c r="BA65" i="265" s="1"/>
  <c r="BA67" i="265" s="1"/>
  <c r="BA80" i="265" s="1"/>
  <c r="BA82" i="265" s="1"/>
  <c r="DI4" i="273"/>
  <c r="DH112" i="273"/>
  <c r="DI52" i="273"/>
  <c r="DJ32" i="273"/>
  <c r="DJ33" i="273" s="1"/>
  <c r="DJ38" i="273" s="1"/>
  <c r="DG84" i="281"/>
  <c r="BB30" i="265"/>
  <c r="DI98" i="281"/>
  <c r="DI10" i="265" s="1"/>
  <c r="DI122" i="281"/>
  <c r="DI110" i="281"/>
  <c r="DI105" i="281"/>
  <c r="BB114" i="281"/>
  <c r="BB31" i="265" s="1"/>
  <c r="BB123" i="281"/>
  <c r="BB124" i="281" s="1"/>
  <c r="DF51" i="281"/>
  <c r="DG71" i="281"/>
  <c r="DG73" i="281" s="1"/>
  <c r="DG77" i="281" s="1"/>
  <c r="DG107" i="281"/>
  <c r="DG111" i="281" s="1"/>
  <c r="DJ52" i="273"/>
  <c r="DG26" i="280"/>
  <c r="DK39" i="273"/>
  <c r="DK41" i="273" s="1"/>
  <c r="DK52" i="273" s="1"/>
  <c r="DJ76" i="273"/>
  <c r="DG45" i="281"/>
  <c r="DG47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3" i="265"/>
  <c r="BC60" i="28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2" i="282" s="1"/>
  <c r="DK124" i="273"/>
  <c r="DJ2" i="281"/>
  <c r="DJ125" i="273"/>
  <c r="DJ126" i="273" s="1"/>
  <c r="DJ106" i="281" s="1"/>
  <c r="DI20" i="275"/>
  <c r="DJ17" i="275" s="1"/>
  <c r="DI60" i="273"/>
  <c r="DI66" i="273" s="1"/>
  <c r="DI67" i="273" s="1"/>
  <c r="DI3" i="282" s="1"/>
  <c r="DJ96" i="273"/>
  <c r="DJ97" i="273" s="1"/>
  <c r="DJ96" i="281" s="1"/>
  <c r="DJ97" i="281" s="1"/>
  <c r="DM5" i="281"/>
  <c r="DM5" i="280"/>
  <c r="DJ2" i="273"/>
  <c r="DJ2" i="280"/>
  <c r="DH23" i="281"/>
  <c r="DH29" i="281" s="1"/>
  <c r="DI30" i="281"/>
  <c r="DI36" i="281" s="1"/>
  <c r="DI38" i="281" s="1"/>
  <c r="DC25" i="280"/>
  <c r="DC28" i="280" s="1"/>
  <c r="DB74" i="265"/>
  <c r="DJ4" i="280"/>
  <c r="DJ4" i="281"/>
  <c r="DH3" i="280"/>
  <c r="DH3" i="281"/>
  <c r="DJ119" i="273"/>
  <c r="DJ120" i="273" s="1"/>
  <c r="DJ12" i="281" s="1"/>
  <c r="DJ22" i="281"/>
  <c r="DJ23" i="281" s="1"/>
  <c r="DJ29" i="281" s="1"/>
  <c r="DK2" i="280"/>
  <c r="DK2" i="281"/>
  <c r="DJ23" i="280"/>
  <c r="DJ34" i="280"/>
  <c r="DK2" i="275"/>
  <c r="DK2" i="273"/>
  <c r="DK90" i="273"/>
  <c r="DK91" i="273" s="1"/>
  <c r="DK100" i="273" s="1"/>
  <c r="DL101" i="273" s="1"/>
  <c r="DL5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51" i="273" s="1"/>
  <c r="DL37" i="273"/>
  <c r="DJ113" i="273"/>
  <c r="DJ114" i="273" s="1"/>
  <c r="DJ21" i="281" s="1"/>
  <c r="DJ4" i="275"/>
  <c r="DJ4" i="265"/>
  <c r="DJ4" i="273"/>
  <c r="DK42" i="273"/>
  <c r="DK4" i="282" s="1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I112" i="273"/>
  <c r="DJ108" i="273" l="1"/>
  <c r="DJ109" i="273" s="1"/>
  <c r="DJ13" i="281"/>
  <c r="DJ14" i="281" s="1"/>
  <c r="DJ28" i="281" s="1"/>
  <c r="DJ37" i="281"/>
  <c r="DK2" i="265"/>
  <c r="DJ119" i="281"/>
  <c r="DJ11" i="280"/>
  <c r="DJ13" i="282"/>
  <c r="DI15" i="282"/>
  <c r="DI18" i="282" s="1"/>
  <c r="DH59" i="265"/>
  <c r="DH60" i="265" s="1"/>
  <c r="DH13" i="280"/>
  <c r="DH16" i="280" s="1"/>
  <c r="DG73" i="265"/>
  <c r="BC121" i="281"/>
  <c r="BC112" i="281" s="1"/>
  <c r="BB69" i="265"/>
  <c r="BB75" i="265" s="1"/>
  <c r="BB81" i="265" s="1"/>
  <c r="BB33" i="265"/>
  <c r="BB37" i="265" s="1"/>
  <c r="BB42" i="265" s="1"/>
  <c r="BB47" i="265" s="1"/>
  <c r="BB50" i="265" s="1"/>
  <c r="DJ98" i="281"/>
  <c r="DJ10" i="265" s="1"/>
  <c r="DJ122" i="281"/>
  <c r="DJ110" i="281"/>
  <c r="DJ105" i="281"/>
  <c r="DI107" i="281"/>
  <c r="DI111" i="281" s="1"/>
  <c r="BC52" i="281"/>
  <c r="BC53" i="281" s="1"/>
  <c r="BC62" i="281" s="1"/>
  <c r="BC63" i="281" s="1"/>
  <c r="BC113" i="281"/>
  <c r="DG51" i="281"/>
  <c r="DJ46" i="281"/>
  <c r="DJ72" i="28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N5" i="281"/>
  <c r="DN5" i="280"/>
  <c r="DJ60" i="273"/>
  <c r="DJ66" i="273" s="1"/>
  <c r="DJ67" i="273" s="1"/>
  <c r="DJ3" i="282" s="1"/>
  <c r="DL24" i="273"/>
  <c r="DL25" i="273" s="1"/>
  <c r="DL124" i="273"/>
  <c r="DI9" i="265"/>
  <c r="DI11" i="265" s="1"/>
  <c r="DI14" i="265" s="1"/>
  <c r="DI19" i="265" s="1"/>
  <c r="DI22" i="265" s="1"/>
  <c r="DI26" i="280" s="1"/>
  <c r="DI61" i="281"/>
  <c r="DI50" i="281"/>
  <c r="DI45" i="281"/>
  <c r="DI47" i="281" s="1"/>
  <c r="DK75" i="273"/>
  <c r="DK76" i="273" s="1"/>
  <c r="DK125" i="273"/>
  <c r="DK126" i="273" s="1"/>
  <c r="DK106" i="281" s="1"/>
  <c r="DK32" i="273"/>
  <c r="DK33" i="273" s="1"/>
  <c r="DK96" i="273"/>
  <c r="DK97" i="273" s="1"/>
  <c r="DK96" i="281" s="1"/>
  <c r="DK97" i="281" s="1"/>
  <c r="DJ30" i="281"/>
  <c r="DJ36" i="281" s="1"/>
  <c r="DJ38" i="281" s="1"/>
  <c r="DD25" i="280"/>
  <c r="DD28" i="280" s="1"/>
  <c r="DC74" i="265"/>
  <c r="DI3" i="280"/>
  <c r="DI3" i="281"/>
  <c r="DK4" i="280"/>
  <c r="DK4" i="281"/>
  <c r="DL32" i="273"/>
  <c r="DL33" i="273" s="1"/>
  <c r="DL38" i="273" s="1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DK13" i="282" l="1"/>
  <c r="DK11" i="280"/>
  <c r="DL2" i="280"/>
  <c r="DL2" i="282"/>
  <c r="DI13" i="280"/>
  <c r="DI16" i="280" s="1"/>
  <c r="DH73" i="265"/>
  <c r="DJ15" i="282"/>
  <c r="DJ18" i="282" s="1"/>
  <c r="DI59" i="265"/>
  <c r="DI60" i="265" s="1"/>
  <c r="BC30" i="265"/>
  <c r="DK81" i="281"/>
  <c r="DK119" i="281"/>
  <c r="BB42" i="280"/>
  <c r="BB53" i="265"/>
  <c r="BB37" i="280"/>
  <c r="BB39" i="280" s="1"/>
  <c r="DL2" i="273"/>
  <c r="DK98" i="281"/>
  <c r="DK10" i="265" s="1"/>
  <c r="DK122" i="281"/>
  <c r="DK110" i="281"/>
  <c r="DK105" i="281"/>
  <c r="BC114" i="281"/>
  <c r="BC31" i="265" s="1"/>
  <c r="BC123" i="281"/>
  <c r="BC124" i="281" s="1"/>
  <c r="DJ107" i="281"/>
  <c r="DJ111" i="281" s="1"/>
  <c r="DH61" i="281"/>
  <c r="DH107" i="281"/>
  <c r="DH111" i="281" s="1"/>
  <c r="DI51" i="281"/>
  <c r="DI25" i="265"/>
  <c r="DK46" i="281"/>
  <c r="DK72" i="281"/>
  <c r="DH45" i="281"/>
  <c r="DH47" i="281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26" i="280" s="1"/>
  <c r="DM24" i="273"/>
  <c r="DM25" i="273" s="1"/>
  <c r="DM124" i="273"/>
  <c r="DK38" i="273"/>
  <c r="DL39" i="273" s="1"/>
  <c r="DL41" i="273" s="1"/>
  <c r="DK118" i="273"/>
  <c r="DK58" i="281"/>
  <c r="DK23" i="280"/>
  <c r="DK79" i="273"/>
  <c r="DL80" i="273" s="1"/>
  <c r="DL58" i="273" s="1"/>
  <c r="DK34" i="280"/>
  <c r="DK57" i="273"/>
  <c r="DK60" i="273" s="1"/>
  <c r="DK66" i="273" s="1"/>
  <c r="DK67" i="273" s="1"/>
  <c r="DK3" i="282" s="1"/>
  <c r="DK15" i="275"/>
  <c r="DK20" i="275" s="1"/>
  <c r="DL17" i="275" s="1"/>
  <c r="DL2" i="281"/>
  <c r="DL125" i="273"/>
  <c r="DL126" i="273" s="1"/>
  <c r="DL106" i="281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37" i="281" s="1"/>
  <c r="DL2" i="275"/>
  <c r="DL75" i="273"/>
  <c r="DL76" i="273" s="1"/>
  <c r="DJ9" i="265"/>
  <c r="DJ11" i="265" s="1"/>
  <c r="DJ14" i="265" s="1"/>
  <c r="DJ19" i="265" s="1"/>
  <c r="DJ22" i="265" s="1"/>
  <c r="DJ61" i="281"/>
  <c r="DJ50" i="281"/>
  <c r="DJ45" i="281"/>
  <c r="DJ47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E25" i="280"/>
  <c r="DE28" i="280" s="1"/>
  <c r="DD74" i="265"/>
  <c r="DM2" i="275"/>
  <c r="DJ3" i="280"/>
  <c r="DJ3" i="281"/>
  <c r="DL113" i="273"/>
  <c r="DL22" i="281"/>
  <c r="DL23" i="281" s="1"/>
  <c r="DL29" i="281" s="1"/>
  <c r="DL34" i="280"/>
  <c r="DL119" i="273"/>
  <c r="DL120" i="273" s="1"/>
  <c r="DL12" i="281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DL11" i="280" l="1"/>
  <c r="DL13" i="282"/>
  <c r="DL23" i="280"/>
  <c r="DL13" i="281"/>
  <c r="DL14" i="281" s="1"/>
  <c r="DL28" i="281" s="1"/>
  <c r="DM32" i="273"/>
  <c r="DM33" i="273" s="1"/>
  <c r="DM2" i="282"/>
  <c r="DK15" i="282"/>
  <c r="DK18" i="282" s="1"/>
  <c r="DJ59" i="265"/>
  <c r="DJ60" i="265" s="1"/>
  <c r="DJ13" i="280"/>
  <c r="DJ16" i="280" s="1"/>
  <c r="DI73" i="265"/>
  <c r="BC33" i="265"/>
  <c r="BC37" i="265" s="1"/>
  <c r="BC42" i="265" s="1"/>
  <c r="BC47" i="265" s="1"/>
  <c r="BC50" i="265" s="1"/>
  <c r="BC42" i="280" s="1"/>
  <c r="BD121" i="281"/>
  <c r="BD112" i="281" s="1"/>
  <c r="BD113" i="281" s="1"/>
  <c r="BC69" i="265"/>
  <c r="BC75" i="265" s="1"/>
  <c r="BC81" i="265" s="1"/>
  <c r="DM2" i="273"/>
  <c r="DM75" i="273"/>
  <c r="DM76" i="273" s="1"/>
  <c r="DL114" i="273"/>
  <c r="DL21" i="281" s="1"/>
  <c r="DL81" i="281"/>
  <c r="DL119" i="281"/>
  <c r="BC36" i="280"/>
  <c r="BB63" i="265"/>
  <c r="BB65" i="265" s="1"/>
  <c r="BB67" i="265" s="1"/>
  <c r="BB80" i="265" s="1"/>
  <c r="DJ51" i="281"/>
  <c r="DH51" i="281"/>
  <c r="DL108" i="273"/>
  <c r="DL109" i="273" s="1"/>
  <c r="DL96" i="281"/>
  <c r="DL97" i="281" s="1"/>
  <c r="DH25" i="265"/>
  <c r="DM38" i="273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96" i="281" s="1"/>
  <c r="DM97" i="281" s="1"/>
  <c r="DM2" i="280"/>
  <c r="DL46" i="281"/>
  <c r="DL72" i="281"/>
  <c r="DK30" i="281"/>
  <c r="DK36" i="281" s="1"/>
  <c r="DK38" i="281" s="1"/>
  <c r="BD52" i="281"/>
  <c r="BD53" i="281" s="1"/>
  <c r="DH76" i="281"/>
  <c r="DH78" i="281" s="1"/>
  <c r="DH85" i="281" s="1"/>
  <c r="DH86" i="281" s="1"/>
  <c r="DI83" i="281" s="1"/>
  <c r="DP5" i="281"/>
  <c r="DP5" i="280"/>
  <c r="DJ25" i="265"/>
  <c r="DJ26" i="280"/>
  <c r="DL52" i="273"/>
  <c r="DL42" i="273"/>
  <c r="DL4" i="282" s="1"/>
  <c r="DN24" i="273"/>
  <c r="DN25" i="273" s="1"/>
  <c r="DN2" i="282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106" i="281" s="1"/>
  <c r="DM2" i="265"/>
  <c r="DF25" i="280"/>
  <c r="DF28" i="280" s="1"/>
  <c r="DE74" i="265"/>
  <c r="DM13" i="281"/>
  <c r="DM14" i="281" s="1"/>
  <c r="DM28" i="281" s="1"/>
  <c r="DL30" i="281"/>
  <c r="DL36" i="281" s="1"/>
  <c r="DL38" i="281" s="1"/>
  <c r="DK3" i="280"/>
  <c r="DK3" i="281"/>
  <c r="DN2" i="280"/>
  <c r="DM34" i="280"/>
  <c r="DM23" i="280"/>
  <c r="DN96" i="273"/>
  <c r="DN97" i="273" s="1"/>
  <c r="DN96" i="281" s="1"/>
  <c r="DN97" i="281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L3" i="282" s="1"/>
  <c r="DK3" i="265"/>
  <c r="DK50" i="273"/>
  <c r="DK3" i="275"/>
  <c r="DK3" i="273"/>
  <c r="DL112" i="273"/>
  <c r="DM57" i="273"/>
  <c r="DM79" i="273"/>
  <c r="DN80" i="273" s="1"/>
  <c r="DN58" i="273" s="1"/>
  <c r="DM15" i="275"/>
  <c r="BC53" i="265" l="1"/>
  <c r="DM119" i="281"/>
  <c r="DM11" i="280"/>
  <c r="DM13" i="282"/>
  <c r="BC37" i="280"/>
  <c r="BC39" i="280" s="1"/>
  <c r="BC63" i="265" s="1"/>
  <c r="BC65" i="265" s="1"/>
  <c r="BC67" i="265" s="1"/>
  <c r="BC80" i="265" s="1"/>
  <c r="BC83" i="265" s="1"/>
  <c r="DK13" i="280"/>
  <c r="DK16" i="280" s="1"/>
  <c r="DJ73" i="265"/>
  <c r="DL15" i="282"/>
  <c r="DL18" i="282" s="1"/>
  <c r="DK59" i="265"/>
  <c r="DK60" i="265" s="1"/>
  <c r="BB82" i="265"/>
  <c r="BB83" i="265"/>
  <c r="DM20" i="275"/>
  <c r="DN17" i="275" s="1"/>
  <c r="DM37" i="281"/>
  <c r="DM98" i="281"/>
  <c r="DM10" i="265" s="1"/>
  <c r="DM122" i="281"/>
  <c r="DM110" i="281"/>
  <c r="DM105" i="281"/>
  <c r="DN98" i="281"/>
  <c r="DN10" i="265" s="1"/>
  <c r="DN110" i="281"/>
  <c r="DN122" i="281"/>
  <c r="DN105" i="281"/>
  <c r="DL98" i="281"/>
  <c r="DL10" i="265" s="1"/>
  <c r="DL122" i="281"/>
  <c r="DL110" i="281"/>
  <c r="DL105" i="281"/>
  <c r="DL107" i="281" s="1"/>
  <c r="DL111" i="281" s="1"/>
  <c r="BD114" i="281"/>
  <c r="BD31" i="265" s="1"/>
  <c r="BD123" i="281"/>
  <c r="BD124" i="281" s="1"/>
  <c r="DK84" i="281"/>
  <c r="DK107" i="281"/>
  <c r="DK111" i="281" s="1"/>
  <c r="DK61" i="28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112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0" i="281"/>
  <c r="DK71" i="281"/>
  <c r="DK73" i="281" s="1"/>
  <c r="DK77" i="281" s="1"/>
  <c r="BD62" i="281"/>
  <c r="BD63" i="281" s="1"/>
  <c r="BD30" i="265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124" i="273"/>
  <c r="DL9" i="265"/>
  <c r="DL61" i="281"/>
  <c r="DL50" i="281"/>
  <c r="DL45" i="281"/>
  <c r="DL47" i="281" s="1"/>
  <c r="DM52" i="273"/>
  <c r="DM42" i="273"/>
  <c r="DM4" i="282" s="1"/>
  <c r="DN2" i="281"/>
  <c r="DN125" i="273"/>
  <c r="DN126" i="273" s="1"/>
  <c r="DN106" i="281" s="1"/>
  <c r="DN32" i="273"/>
  <c r="DN33" i="273" s="1"/>
  <c r="DN2" i="273"/>
  <c r="DN2" i="265"/>
  <c r="DN39" i="273"/>
  <c r="DN41" i="273" s="1"/>
  <c r="DM60" i="273"/>
  <c r="DM66" i="273" s="1"/>
  <c r="DM67" i="273" s="1"/>
  <c r="DM3" i="282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26" i="280"/>
  <c r="DF74" i="265"/>
  <c r="DG25" i="280"/>
  <c r="DG28" i="280" s="1"/>
  <c r="DL3" i="280"/>
  <c r="DL3" i="281"/>
  <c r="DN119" i="273"/>
  <c r="DN120" i="273" s="1"/>
  <c r="DN12" i="281" s="1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N23" i="280"/>
  <c r="DN34" i="280"/>
  <c r="DN108" i="273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N57" i="273"/>
  <c r="DN79" i="273"/>
  <c r="DO80" i="273" s="1"/>
  <c r="DO58" i="273" s="1"/>
  <c r="DN15" i="275"/>
  <c r="DN20" i="275" s="1"/>
  <c r="DO17" i="275" s="1"/>
  <c r="DL3" i="275"/>
  <c r="DL3" i="265"/>
  <c r="DL3" i="273"/>
  <c r="DL50" i="273"/>
  <c r="DN119" i="281" l="1"/>
  <c r="DN11" i="280"/>
  <c r="DN13" i="282"/>
  <c r="DM15" i="282"/>
  <c r="DM18" i="282" s="1"/>
  <c r="DL59" i="265"/>
  <c r="DL60" i="265" s="1"/>
  <c r="DL13" i="280"/>
  <c r="DL16" i="280" s="1"/>
  <c r="DK73" i="265"/>
  <c r="DO2" i="273"/>
  <c r="DO2" i="282"/>
  <c r="BD36" i="280"/>
  <c r="DL11" i="265"/>
  <c r="DL14" i="265" s="1"/>
  <c r="DL19" i="265" s="1"/>
  <c r="DL22" i="265" s="1"/>
  <c r="DL26" i="280" s="1"/>
  <c r="BD33" i="265"/>
  <c r="BD37" i="265" s="1"/>
  <c r="BD42" i="265" s="1"/>
  <c r="BD47" i="265" s="1"/>
  <c r="BD50" i="265" s="1"/>
  <c r="BD42" i="280" s="1"/>
  <c r="BC82" i="265"/>
  <c r="DO32" i="273"/>
  <c r="DO33" i="273" s="1"/>
  <c r="DO2" i="265"/>
  <c r="DO75" i="273"/>
  <c r="DO76" i="273" s="1"/>
  <c r="BE121" i="281"/>
  <c r="BE112" i="281" s="1"/>
  <c r="BD69" i="265"/>
  <c r="BD75" i="265" s="1"/>
  <c r="BD81" i="265" s="1"/>
  <c r="DL51" i="281"/>
  <c r="DK51" i="281"/>
  <c r="DM107" i="281"/>
  <c r="DM111" i="281" s="1"/>
  <c r="DN109" i="273"/>
  <c r="DN112" i="273" s="1"/>
  <c r="DN60" i="273"/>
  <c r="DO2" i="275"/>
  <c r="DO90" i="273"/>
  <c r="DO91" i="273" s="1"/>
  <c r="DO100" i="273" s="1"/>
  <c r="DP101" i="273" s="1"/>
  <c r="DP59" i="273" s="1"/>
  <c r="DO96" i="273"/>
  <c r="DO97" i="273" s="1"/>
  <c r="DO96" i="281" s="1"/>
  <c r="DO97" i="281" s="1"/>
  <c r="DO2" i="280"/>
  <c r="DN58" i="281"/>
  <c r="DN81" i="281"/>
  <c r="DN46" i="281"/>
  <c r="DN72" i="281"/>
  <c r="DL25" i="265"/>
  <c r="BD37" i="280"/>
  <c r="BD39" i="280" s="1"/>
  <c r="BE60" i="28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N52" i="273"/>
  <c r="DN42" i="273"/>
  <c r="DN4" i="282" s="1"/>
  <c r="DO2" i="281"/>
  <c r="DO125" i="273"/>
  <c r="DO126" i="273" s="1"/>
  <c r="DO106" i="281" s="1"/>
  <c r="DN30" i="281"/>
  <c r="DN36" i="281" s="1"/>
  <c r="DN38" i="281" s="1"/>
  <c r="DG74" i="265"/>
  <c r="DH25" i="280"/>
  <c r="DH28" i="280" s="1"/>
  <c r="DP2" i="275"/>
  <c r="DM3" i="280"/>
  <c r="DM3" i="281"/>
  <c r="DO22" i="281"/>
  <c r="DO23" i="281" s="1"/>
  <c r="DO29" i="281" s="1"/>
  <c r="DO23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3" i="282" s="1"/>
  <c r="DM3" i="265"/>
  <c r="DM3" i="273"/>
  <c r="DM3" i="275"/>
  <c r="DM50" i="273"/>
  <c r="DO57" i="273"/>
  <c r="DO60" i="273" s="1"/>
  <c r="DO15" i="275"/>
  <c r="DO20" i="275" s="1"/>
  <c r="DP17" i="275" s="1"/>
  <c r="DO119" i="281" l="1"/>
  <c r="DO13" i="282"/>
  <c r="DO11" i="280"/>
  <c r="DM13" i="280"/>
  <c r="DM16" i="280" s="1"/>
  <c r="DL73" i="265"/>
  <c r="DN15" i="282"/>
  <c r="DN18" i="282" s="1"/>
  <c r="DM59" i="265"/>
  <c r="DM60" i="265" s="1"/>
  <c r="DP2" i="280"/>
  <c r="DP2" i="282"/>
  <c r="BD53" i="265"/>
  <c r="DO81" i="281"/>
  <c r="DO38" i="273"/>
  <c r="DP39" i="273" s="1"/>
  <c r="DP41" i="273" s="1"/>
  <c r="DP42" i="273" s="1"/>
  <c r="DP4" i="282" s="1"/>
  <c r="DO118" i="273"/>
  <c r="DO79" i="273"/>
  <c r="DP80" i="273" s="1"/>
  <c r="DP58" i="273" s="1"/>
  <c r="DO34" i="280"/>
  <c r="DO37" i="281"/>
  <c r="DO58" i="281"/>
  <c r="DO98" i="281"/>
  <c r="DO10" i="265" s="1"/>
  <c r="DO122" i="281"/>
  <c r="DO110" i="281"/>
  <c r="DO105" i="281"/>
  <c r="DM51" i="281"/>
  <c r="DN107" i="281"/>
  <c r="DN111" i="281" s="1"/>
  <c r="BE52" i="281"/>
  <c r="BE53" i="281" s="1"/>
  <c r="BE62" i="281" s="1"/>
  <c r="BE63" i="281" s="1"/>
  <c r="BE113" i="281"/>
  <c r="DO113" i="273"/>
  <c r="DO114" i="273" s="1"/>
  <c r="DO21" i="281" s="1"/>
  <c r="DO119" i="273"/>
  <c r="DO120" i="273" s="1"/>
  <c r="DO12" i="281" s="1"/>
  <c r="DO108" i="273"/>
  <c r="DO109" i="273" s="1"/>
  <c r="DO112" i="273" s="1"/>
  <c r="DO13" i="281"/>
  <c r="DO14" i="281" s="1"/>
  <c r="DO28" i="281" s="1"/>
  <c r="DO30" i="281" s="1"/>
  <c r="DO36" i="281" s="1"/>
  <c r="DO38" i="281" s="1"/>
  <c r="DP90" i="273"/>
  <c r="DP91" i="273" s="1"/>
  <c r="DP100" i="273" s="1"/>
  <c r="DQ101" i="273" s="1"/>
  <c r="DQ59" i="273" s="1"/>
  <c r="DO46" i="281"/>
  <c r="DO72" i="281"/>
  <c r="DM26" i="280"/>
  <c r="BE36" i="280"/>
  <c r="BD63" i="265"/>
  <c r="BD65" i="265" s="1"/>
  <c r="BD67" i="265" s="1"/>
  <c r="BD80" i="265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O4" i="282" s="1"/>
  <c r="DP125" i="273"/>
  <c r="DP126" i="273" s="1"/>
  <c r="DP106" i="281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96" i="273"/>
  <c r="DP97" i="273" s="1"/>
  <c r="DP96" i="281" s="1"/>
  <c r="DP97" i="281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I25" i="280"/>
  <c r="DI28" i="280" s="1"/>
  <c r="DH74" i="265"/>
  <c r="DN3" i="280"/>
  <c r="DN3" i="281"/>
  <c r="DP37" i="281"/>
  <c r="DP22" i="281"/>
  <c r="DP23" i="281" s="1"/>
  <c r="DP29" i="281" s="1"/>
  <c r="DP13" i="281"/>
  <c r="DP14" i="281" s="1"/>
  <c r="DP28" i="281" s="1"/>
  <c r="DP108" i="273"/>
  <c r="DP109" i="273" s="1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O66" i="273"/>
  <c r="DO67" i="273" s="1"/>
  <c r="DO3" i="282" s="1"/>
  <c r="DN3" i="265"/>
  <c r="DN3" i="273"/>
  <c r="DN3" i="275"/>
  <c r="DN50" i="273"/>
  <c r="DP11" i="280" l="1"/>
  <c r="DP13" i="282"/>
  <c r="DQ2" i="280"/>
  <c r="DQ2" i="282"/>
  <c r="DO15" i="282"/>
  <c r="DO18" i="282" s="1"/>
  <c r="DN59" i="265"/>
  <c r="DN60" i="265" s="1"/>
  <c r="DN13" i="280"/>
  <c r="DN16" i="280" s="1"/>
  <c r="DM73" i="265"/>
  <c r="DP4" i="281"/>
  <c r="DP4" i="265"/>
  <c r="DP4" i="280"/>
  <c r="DP4" i="273"/>
  <c r="DP81" i="281"/>
  <c r="DP119" i="281"/>
  <c r="DQ96" i="273"/>
  <c r="DQ97" i="273" s="1"/>
  <c r="DQ96" i="281" s="1"/>
  <c r="DQ97" i="281" s="1"/>
  <c r="BE30" i="265"/>
  <c r="DP98" i="281"/>
  <c r="DP10" i="265" s="1"/>
  <c r="DP122" i="281"/>
  <c r="DP110" i="281"/>
  <c r="DP105" i="281"/>
  <c r="BE114" i="281"/>
  <c r="BE31" i="265" s="1"/>
  <c r="BE123" i="281"/>
  <c r="BE124" i="281" s="1"/>
  <c r="DO107" i="281"/>
  <c r="DO111" i="281" s="1"/>
  <c r="DN51" i="281"/>
  <c r="DQ108" i="273"/>
  <c r="DP46" i="281"/>
  <c r="DP72" i="281"/>
  <c r="DP4" i="275"/>
  <c r="DP52" i="273"/>
  <c r="DP57" i="273"/>
  <c r="DP60" i="273" s="1"/>
  <c r="DN26" i="280"/>
  <c r="BD83" i="265"/>
  <c r="BD82" i="265"/>
  <c r="BF60" i="28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23" i="280"/>
  <c r="DP58" i="281"/>
  <c r="DP34" i="280"/>
  <c r="DP79" i="273"/>
  <c r="DQ80" i="273" s="1"/>
  <c r="DQ58" i="273" s="1"/>
  <c r="DQ2" i="281"/>
  <c r="DQ125" i="273"/>
  <c r="DQ126" i="273" s="1"/>
  <c r="DQ106" i="281" s="1"/>
  <c r="DQ90" i="273"/>
  <c r="DQ91" i="273" s="1"/>
  <c r="DQ100" i="273" s="1"/>
  <c r="DR101" i="273" s="1"/>
  <c r="DR59" i="273" s="1"/>
  <c r="DQ2" i="275"/>
  <c r="DQ75" i="273"/>
  <c r="DQ76" i="273" s="1"/>
  <c r="DQ2" i="273"/>
  <c r="DQ2" i="265"/>
  <c r="DT5" i="281"/>
  <c r="DT5" i="280"/>
  <c r="DR24" i="273"/>
  <c r="DR25" i="273" s="1"/>
  <c r="DR2" i="282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P118" i="273"/>
  <c r="DO4" i="281"/>
  <c r="DO4" i="273"/>
  <c r="DO4" i="265"/>
  <c r="DO4" i="280"/>
  <c r="DO4" i="275"/>
  <c r="DJ25" i="280"/>
  <c r="DJ28" i="280" s="1"/>
  <c r="DI74" i="265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P3" i="282" s="1"/>
  <c r="DQ114" i="273" l="1"/>
  <c r="DQ21" i="281" s="1"/>
  <c r="DQ11" i="280"/>
  <c r="DQ13" i="282"/>
  <c r="DQ4" i="281"/>
  <c r="DQ4" i="282"/>
  <c r="DO13" i="280"/>
  <c r="DO16" i="280" s="1"/>
  <c r="DN73" i="265"/>
  <c r="DP15" i="282"/>
  <c r="DP18" i="282" s="1"/>
  <c r="DO59" i="265"/>
  <c r="DO60" i="265" s="1"/>
  <c r="DQ81" i="281"/>
  <c r="DQ119" i="281"/>
  <c r="BF121" i="281"/>
  <c r="BF112" i="281" s="1"/>
  <c r="BE69" i="265"/>
  <c r="BE75" i="265" s="1"/>
  <c r="BE81" i="265" s="1"/>
  <c r="BE33" i="265"/>
  <c r="BE37" i="265" s="1"/>
  <c r="BE42" i="265" s="1"/>
  <c r="BE47" i="265" s="1"/>
  <c r="BE50" i="265" s="1"/>
  <c r="DQ98" i="281"/>
  <c r="DQ10" i="265" s="1"/>
  <c r="DQ122" i="281"/>
  <c r="DQ110" i="281"/>
  <c r="DQ105" i="281"/>
  <c r="DP107" i="281"/>
  <c r="DP111" i="281" s="1"/>
  <c r="DO51" i="281"/>
  <c r="BF52" i="281"/>
  <c r="BF53" i="281" s="1"/>
  <c r="BF30" i="265" s="1"/>
  <c r="BF113" i="281"/>
  <c r="DQ4" i="280"/>
  <c r="DQ120" i="273"/>
  <c r="DQ12" i="281" s="1"/>
  <c r="DQ46" i="281"/>
  <c r="DQ72" i="281"/>
  <c r="BF62" i="281"/>
  <c r="BF63" i="281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O26" i="280"/>
  <c r="DO25" i="265"/>
  <c r="DQ38" i="273"/>
  <c r="DR39" i="273" s="1"/>
  <c r="DR41" i="273" s="1"/>
  <c r="DR42" i="273" s="1"/>
  <c r="DR4" i="282" s="1"/>
  <c r="DQ118" i="273"/>
  <c r="DR2" i="281"/>
  <c r="DR125" i="273"/>
  <c r="DR126" i="273" s="1"/>
  <c r="DR106" i="281" s="1"/>
  <c r="DR32" i="273"/>
  <c r="DR33" i="273" s="1"/>
  <c r="DR2" i="273"/>
  <c r="DR2" i="265"/>
  <c r="DR96" i="273"/>
  <c r="DR97" i="273" s="1"/>
  <c r="DR96" i="281" s="1"/>
  <c r="DR97" i="281" s="1"/>
  <c r="DQ4" i="273"/>
  <c r="DQ4" i="275"/>
  <c r="DR90" i="273"/>
  <c r="DR91" i="273" s="1"/>
  <c r="DR100" i="273" s="1"/>
  <c r="DS101" i="273" s="1"/>
  <c r="DS59" i="273" s="1"/>
  <c r="DS24" i="273"/>
  <c r="DS25" i="273" s="1"/>
  <c r="DS124" i="273"/>
  <c r="DQ52" i="273"/>
  <c r="DR75" i="273"/>
  <c r="DR76" i="273" s="1"/>
  <c r="DQ58" i="281"/>
  <c r="DQ34" i="280"/>
  <c r="DQ79" i="273"/>
  <c r="DR80" i="273" s="1"/>
  <c r="DR58" i="273" s="1"/>
  <c r="DQ23" i="280"/>
  <c r="DQ57" i="273"/>
  <c r="DQ60" i="273" s="1"/>
  <c r="DQ15" i="275"/>
  <c r="DQ20" i="275" s="1"/>
  <c r="DR17" i="275" s="1"/>
  <c r="DQ30" i="281"/>
  <c r="DQ36" i="281" s="1"/>
  <c r="DQ38" i="281" s="1"/>
  <c r="DK25" i="280"/>
  <c r="DK28" i="280" s="1"/>
  <c r="DJ74" i="265"/>
  <c r="DP3" i="280"/>
  <c r="DP3" i="281"/>
  <c r="DR4" i="280"/>
  <c r="DR4" i="281"/>
  <c r="DS2" i="280"/>
  <c r="DR23" i="280"/>
  <c r="DR52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Q3" i="282" s="1"/>
  <c r="DP3" i="265"/>
  <c r="DP3" i="273"/>
  <c r="DP3" i="275"/>
  <c r="DP50" i="273"/>
  <c r="DR4" i="265"/>
  <c r="DR4" i="275"/>
  <c r="DR4" i="273"/>
  <c r="DQ112" i="273"/>
  <c r="DS90" i="273" l="1"/>
  <c r="DS91" i="273" s="1"/>
  <c r="DS100" i="273" s="1"/>
  <c r="DT101" i="273" s="1"/>
  <c r="DT59" i="273" s="1"/>
  <c r="DS2" i="282"/>
  <c r="DQ15" i="282"/>
  <c r="DQ18" i="282" s="1"/>
  <c r="DP59" i="265"/>
  <c r="DP60" i="265" s="1"/>
  <c r="DP13" i="280"/>
  <c r="DP16" i="280" s="1"/>
  <c r="DO73" i="265"/>
  <c r="DR11" i="280"/>
  <c r="DR13" i="282"/>
  <c r="BE42" i="280"/>
  <c r="BE53" i="265"/>
  <c r="BE37" i="280"/>
  <c r="BE39" i="280" s="1"/>
  <c r="DS75" i="273"/>
  <c r="DS32" i="273"/>
  <c r="DS33" i="273" s="1"/>
  <c r="DR81" i="281"/>
  <c r="DR119" i="281"/>
  <c r="BF114" i="281"/>
  <c r="BF31" i="265" s="1"/>
  <c r="BF33" i="265" s="1"/>
  <c r="BF37" i="265" s="1"/>
  <c r="BF42" i="265" s="1"/>
  <c r="BF47" i="265" s="1"/>
  <c r="BF50" i="265" s="1"/>
  <c r="BF123" i="281"/>
  <c r="BF124" i="281" s="1"/>
  <c r="DR98" i="281"/>
  <c r="DR10" i="265" s="1"/>
  <c r="DR122" i="281"/>
  <c r="DR110" i="281"/>
  <c r="DR105" i="281"/>
  <c r="DQ107" i="281"/>
  <c r="DQ111" i="281" s="1"/>
  <c r="DP51" i="281"/>
  <c r="DP26" i="280"/>
  <c r="DR46" i="281"/>
  <c r="DR72" i="281"/>
  <c r="DS96" i="273"/>
  <c r="DS97" i="273" s="1"/>
  <c r="DS96" i="281" s="1"/>
  <c r="DS97" i="281" s="1"/>
  <c r="DS2" i="273"/>
  <c r="BG60" i="281"/>
  <c r="BF64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124" i="273"/>
  <c r="DR79" i="273"/>
  <c r="DS80" i="273" s="1"/>
  <c r="DS58" i="273" s="1"/>
  <c r="DR58" i="281"/>
  <c r="DR57" i="273"/>
  <c r="DR60" i="273" s="1"/>
  <c r="DR66" i="273" s="1"/>
  <c r="DR67" i="273" s="1"/>
  <c r="DR3" i="282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R34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S2" i="281"/>
  <c r="DS125" i="273"/>
  <c r="DS126" i="273" s="1"/>
  <c r="DS106" i="281" s="1"/>
  <c r="DS2" i="275"/>
  <c r="DR38" i="273"/>
  <c r="DS39" i="273" s="1"/>
  <c r="DS41" i="273" s="1"/>
  <c r="DS42" i="273" s="1"/>
  <c r="DR118" i="273"/>
  <c r="DL25" i="280"/>
  <c r="DL28" i="280" s="1"/>
  <c r="DK74" i="265"/>
  <c r="DS4" i="280"/>
  <c r="DS119" i="273"/>
  <c r="DS13" i="281"/>
  <c r="DS14" i="281" s="1"/>
  <c r="DS28" i="281" s="1"/>
  <c r="DQ3" i="280"/>
  <c r="DQ3" i="281"/>
  <c r="DS57" i="273"/>
  <c r="DS23" i="280"/>
  <c r="DT2" i="280"/>
  <c r="DS52" i="273"/>
  <c r="DT96" i="273"/>
  <c r="DT97" i="273" s="1"/>
  <c r="DT113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S60" i="273"/>
  <c r="DS4" i="275"/>
  <c r="DS4" i="265"/>
  <c r="DQ3" i="275"/>
  <c r="DQ3" i="273"/>
  <c r="DQ50" i="273"/>
  <c r="DQ3" i="265"/>
  <c r="DS4" i="281" l="1"/>
  <c r="DS4" i="282"/>
  <c r="DS13" i="282"/>
  <c r="DS11" i="280"/>
  <c r="DT75" i="273"/>
  <c r="DT76" i="273" s="1"/>
  <c r="DT2" i="282"/>
  <c r="DQ13" i="280"/>
  <c r="DQ16" i="280" s="1"/>
  <c r="DP73" i="265"/>
  <c r="DR15" i="282"/>
  <c r="DR18" i="282" s="1"/>
  <c r="DQ59" i="265"/>
  <c r="DQ60" i="265" s="1"/>
  <c r="BF42" i="280"/>
  <c r="BF37" i="280"/>
  <c r="BF53" i="265"/>
  <c r="BG121" i="281"/>
  <c r="BG112" i="281" s="1"/>
  <c r="BG113" i="281" s="1"/>
  <c r="BF69" i="265"/>
  <c r="BF75" i="265" s="1"/>
  <c r="BF81" i="265" s="1"/>
  <c r="DS38" i="273"/>
  <c r="DT39" i="273" s="1"/>
  <c r="DT41" i="273" s="1"/>
  <c r="DT42" i="273" s="1"/>
  <c r="DT4" i="282" s="1"/>
  <c r="DS118" i="273"/>
  <c r="BE63" i="265"/>
  <c r="BE65" i="265" s="1"/>
  <c r="BE67" i="265" s="1"/>
  <c r="BE80" i="265" s="1"/>
  <c r="BF36" i="280"/>
  <c r="DT114" i="273"/>
  <c r="DT21" i="281" s="1"/>
  <c r="DS4" i="273"/>
  <c r="DS109" i="273"/>
  <c r="DS113" i="273"/>
  <c r="DS114" i="273" s="1"/>
  <c r="DS21" i="281" s="1"/>
  <c r="DS22" i="281"/>
  <c r="DS23" i="281" s="1"/>
  <c r="DS29" i="281" s="1"/>
  <c r="DS30" i="281" s="1"/>
  <c r="DS36" i="281" s="1"/>
  <c r="DS38" i="281" s="1"/>
  <c r="DS37" i="281"/>
  <c r="DS81" i="281"/>
  <c r="DS119" i="281"/>
  <c r="DS98" i="281"/>
  <c r="DS10" i="265" s="1"/>
  <c r="DS122" i="281"/>
  <c r="DS110" i="281"/>
  <c r="DS105" i="281"/>
  <c r="DQ51" i="281"/>
  <c r="DT52" i="273"/>
  <c r="DT119" i="273"/>
  <c r="DT96" i="281"/>
  <c r="DT97" i="281" s="1"/>
  <c r="DT58" i="28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34" i="280"/>
  <c r="DQ26" i="280"/>
  <c r="DS46" i="281"/>
  <c r="DS72" i="281"/>
  <c r="BG52" i="281"/>
  <c r="BG53" i="281" s="1"/>
  <c r="DO76" i="281"/>
  <c r="DO78" i="281" s="1"/>
  <c r="DO85" i="281" s="1"/>
  <c r="DO86" i="281" s="1"/>
  <c r="DP83" i="281" s="1"/>
  <c r="DU24" i="273"/>
  <c r="DU25" i="273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T106" i="281" s="1"/>
  <c r="DM25" i="280"/>
  <c r="DM28" i="280" s="1"/>
  <c r="DL74" i="265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T34" i="280"/>
  <c r="DT23" i="280"/>
  <c r="DV37" i="273"/>
  <c r="DV56" i="273"/>
  <c r="DV19" i="273"/>
  <c r="DV20" i="273" s="1"/>
  <c r="DV47" i="273"/>
  <c r="DV48" i="273" s="1"/>
  <c r="DV51" i="273" s="1"/>
  <c r="DW5" i="265"/>
  <c r="DW5" i="273"/>
  <c r="DW13" i="273"/>
  <c r="DW14" i="273" s="1"/>
  <c r="DW5" i="275"/>
  <c r="DX10" i="273"/>
  <c r="DT4" i="275"/>
  <c r="DT4" i="273"/>
  <c r="DT4" i="265"/>
  <c r="DS112" i="273"/>
  <c r="DS66" i="273"/>
  <c r="DS67" i="273" s="1"/>
  <c r="DS3" i="282" s="1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DU2" i="280" l="1"/>
  <c r="DU2" i="282"/>
  <c r="DS15" i="282"/>
  <c r="DS18" i="282" s="1"/>
  <c r="DR59" i="265"/>
  <c r="DR60" i="265" s="1"/>
  <c r="DR13" i="280"/>
  <c r="DR16" i="280" s="1"/>
  <c r="DQ73" i="265"/>
  <c r="DT119" i="281"/>
  <c r="DT11" i="280"/>
  <c r="DT13" i="282"/>
  <c r="BG123" i="281"/>
  <c r="BG114" i="281"/>
  <c r="BG31" i="265" s="1"/>
  <c r="DU96" i="273"/>
  <c r="DU97" i="273" s="1"/>
  <c r="DU96" i="281" s="1"/>
  <c r="DU97" i="281" s="1"/>
  <c r="DU2" i="273"/>
  <c r="DU75" i="273"/>
  <c r="DU76" i="273" s="1"/>
  <c r="DU32" i="273"/>
  <c r="DU33" i="273" s="1"/>
  <c r="BF39" i="280"/>
  <c r="BG124" i="281"/>
  <c r="BE83" i="265"/>
  <c r="BE82" i="265"/>
  <c r="DT98" i="281"/>
  <c r="DT10" i="265" s="1"/>
  <c r="DT122" i="281"/>
  <c r="DT110" i="281"/>
  <c r="DT105" i="281"/>
  <c r="DU98" i="281"/>
  <c r="DU10" i="265" s="1"/>
  <c r="DU122" i="281"/>
  <c r="DU110" i="281"/>
  <c r="DU105" i="281"/>
  <c r="DS107" i="281"/>
  <c r="DS111" i="281" s="1"/>
  <c r="DR107" i="281"/>
  <c r="DR111" i="281" s="1"/>
  <c r="DU58" i="28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G62" i="281"/>
  <c r="BG63" i="281" s="1"/>
  <c r="BG30" i="265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124" i="273"/>
  <c r="DS9" i="265"/>
  <c r="DS11" i="265" s="1"/>
  <c r="DS14" i="265" s="1"/>
  <c r="DS19" i="265" s="1"/>
  <c r="DS22" i="265" s="1"/>
  <c r="DS26" i="280" s="1"/>
  <c r="DS50" i="281"/>
  <c r="DS61" i="281"/>
  <c r="DS45" i="281"/>
  <c r="DS47" i="281" s="1"/>
  <c r="DR9" i="265"/>
  <c r="DR11" i="265" s="1"/>
  <c r="DR14" i="265" s="1"/>
  <c r="DR19" i="265" s="1"/>
  <c r="DR22" i="265" s="1"/>
  <c r="DR61" i="281"/>
  <c r="DR50" i="281"/>
  <c r="DR45" i="281"/>
  <c r="DR47" i="281" s="1"/>
  <c r="DU2" i="281"/>
  <c r="DU125" i="273"/>
  <c r="DU126" i="273" s="1"/>
  <c r="DU106" i="281" s="1"/>
  <c r="DT30" i="281"/>
  <c r="DT36" i="281" s="1"/>
  <c r="DT38" i="281" s="1"/>
  <c r="DN25" i="280"/>
  <c r="DN28" i="280" s="1"/>
  <c r="DM74" i="265"/>
  <c r="DU119" i="273"/>
  <c r="DU37" i="281"/>
  <c r="DU22" i="281"/>
  <c r="DU23" i="281" s="1"/>
  <c r="DU29" i="281" s="1"/>
  <c r="DU13" i="281"/>
  <c r="DU14" i="281" s="1"/>
  <c r="DU28" i="281" s="1"/>
  <c r="DS3" i="280"/>
  <c r="DS3" i="281"/>
  <c r="DU34" i="280"/>
  <c r="DU23" i="280"/>
  <c r="DV96" i="273"/>
  <c r="DV97" i="273" s="1"/>
  <c r="DV2" i="265"/>
  <c r="DU108" i="273"/>
  <c r="DU109" i="273" s="1"/>
  <c r="DV2" i="273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T3" i="282" s="1"/>
  <c r="DU57" i="273"/>
  <c r="DU60" i="273" s="1"/>
  <c r="DU79" i="273"/>
  <c r="DV80" i="273" s="1"/>
  <c r="DV58" i="273" s="1"/>
  <c r="DU15" i="275"/>
  <c r="DU20" i="275" s="1"/>
  <c r="DV17" i="275" s="1"/>
  <c r="DV119" i="273"/>
  <c r="DS3" i="273"/>
  <c r="DS3" i="265"/>
  <c r="DS3" i="275"/>
  <c r="DS50" i="273"/>
  <c r="DT112" i="273"/>
  <c r="DV75" i="273" l="1"/>
  <c r="DV76" i="273" s="1"/>
  <c r="DV2" i="282"/>
  <c r="DU119" i="281"/>
  <c r="DU11" i="280"/>
  <c r="DU13" i="282"/>
  <c r="DS13" i="280"/>
  <c r="DS16" i="280" s="1"/>
  <c r="DR73" i="265"/>
  <c r="DT15" i="282"/>
  <c r="DT18" i="282" s="1"/>
  <c r="DS59" i="265"/>
  <c r="DS60" i="265" s="1"/>
  <c r="BG33" i="265"/>
  <c r="BG37" i="265" s="1"/>
  <c r="BG42" i="265" s="1"/>
  <c r="BG47" i="265" s="1"/>
  <c r="BG50" i="265" s="1"/>
  <c r="BG42" i="280" s="1"/>
  <c r="DS25" i="265"/>
  <c r="BF63" i="265"/>
  <c r="BF65" i="265" s="1"/>
  <c r="BF67" i="265" s="1"/>
  <c r="BF80" i="265" s="1"/>
  <c r="BG36" i="280"/>
  <c r="DU38" i="273"/>
  <c r="DV39" i="273" s="1"/>
  <c r="DV41" i="273" s="1"/>
  <c r="DU118" i="273"/>
  <c r="BH121" i="281"/>
  <c r="BH112" i="281" s="1"/>
  <c r="BG69" i="265"/>
  <c r="BG75" i="265" s="1"/>
  <c r="BG81" i="265" s="1"/>
  <c r="DT107" i="281"/>
  <c r="DT111" i="281" s="1"/>
  <c r="DR51" i="281"/>
  <c r="DS51" i="281"/>
  <c r="DV108" i="273"/>
  <c r="DV96" i="281"/>
  <c r="DV97" i="281" s="1"/>
  <c r="DV90" i="273"/>
  <c r="DV91" i="273" s="1"/>
  <c r="DV100" i="273" s="1"/>
  <c r="DW101" i="273" s="1"/>
  <c r="DW59" i="273" s="1"/>
  <c r="DV2" i="275"/>
  <c r="DV2" i="280"/>
  <c r="DU120" i="273"/>
  <c r="DU12" i="281" s="1"/>
  <c r="DV57" i="273"/>
  <c r="DV15" i="275"/>
  <c r="DV58" i="281"/>
  <c r="DV81" i="281"/>
  <c r="DV79" i="273"/>
  <c r="DW80" i="273" s="1"/>
  <c r="DW58" i="273" s="1"/>
  <c r="DU46" i="281"/>
  <c r="DU72" i="281"/>
  <c r="DU42" i="273"/>
  <c r="DU4" i="282" s="1"/>
  <c r="DU52" i="273"/>
  <c r="BH60" i="281"/>
  <c r="BG64" i="265"/>
  <c r="BG53" i="265"/>
  <c r="BG37" i="280"/>
  <c r="BG39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R25" i="265"/>
  <c r="DR26" i="280"/>
  <c r="DW24" i="273"/>
  <c r="DW25" i="273" s="1"/>
  <c r="DW124" i="273"/>
  <c r="DV2" i="281"/>
  <c r="DV125" i="273"/>
  <c r="DV126" i="273" s="1"/>
  <c r="DV106" i="281" s="1"/>
  <c r="DV32" i="273"/>
  <c r="DV33" i="273" s="1"/>
  <c r="DU30" i="281"/>
  <c r="DU36" i="281" s="1"/>
  <c r="DU38" i="281" s="1"/>
  <c r="DO25" i="280"/>
  <c r="DO28" i="280" s="1"/>
  <c r="DN74" i="265"/>
  <c r="DT3" i="280"/>
  <c r="DT3" i="281"/>
  <c r="DV113" i="273"/>
  <c r="DV114" i="273" s="1"/>
  <c r="DV21" i="281" s="1"/>
  <c r="DV37" i="281"/>
  <c r="DV22" i="281"/>
  <c r="DV23" i="281" s="1"/>
  <c r="DV29" i="281" s="1"/>
  <c r="DV13" i="281"/>
  <c r="DV14" i="281" s="1"/>
  <c r="DV28" i="281" s="1"/>
  <c r="DW75" i="273"/>
  <c r="DW76" i="273" s="1"/>
  <c r="DV23" i="280"/>
  <c r="DV34" i="280"/>
  <c r="DW96" i="273"/>
  <c r="DW97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U3" i="282" s="1"/>
  <c r="DW79" i="273"/>
  <c r="DX80" i="273" s="1"/>
  <c r="DX58" i="273" s="1"/>
  <c r="DT3" i="265"/>
  <c r="DT50" i="273"/>
  <c r="DT3" i="275"/>
  <c r="DT3" i="273"/>
  <c r="DU112" i="273"/>
  <c r="DV109" i="273"/>
  <c r="DW108" i="273"/>
  <c r="DW38" i="273"/>
  <c r="DU15" i="282" l="1"/>
  <c r="DU18" i="282" s="1"/>
  <c r="DT59" i="265"/>
  <c r="DT60" i="265" s="1"/>
  <c r="DT13" i="280"/>
  <c r="DT16" i="280" s="1"/>
  <c r="DS73" i="265"/>
  <c r="DW11" i="280"/>
  <c r="DW13" i="282"/>
  <c r="DW2" i="280"/>
  <c r="DW2" i="282"/>
  <c r="DV119" i="281"/>
  <c r="DV11" i="280"/>
  <c r="DV13" i="282"/>
  <c r="DV42" i="273"/>
  <c r="DV4" i="282" s="1"/>
  <c r="DV52" i="273"/>
  <c r="BF83" i="265"/>
  <c r="BF82" i="265"/>
  <c r="DW57" i="273"/>
  <c r="DW119" i="281"/>
  <c r="DV98" i="281"/>
  <c r="DV10" i="265" s="1"/>
  <c r="DV110" i="281"/>
  <c r="DV122" i="281"/>
  <c r="DV105" i="281"/>
  <c r="DU107" i="281"/>
  <c r="DU111" i="281" s="1"/>
  <c r="DT51" i="281"/>
  <c r="BH52" i="281"/>
  <c r="BH53" i="281" s="1"/>
  <c r="BH113" i="281"/>
  <c r="DW119" i="273"/>
  <c r="DW96" i="281"/>
  <c r="DW97" i="281" s="1"/>
  <c r="DV120" i="273"/>
  <c r="DV12" i="281" s="1"/>
  <c r="DW113" i="273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BG63" i="265"/>
  <c r="BG65" i="265" s="1"/>
  <c r="BG67" i="265" s="1"/>
  <c r="BG80" i="265" s="1"/>
  <c r="BH36" i="280"/>
  <c r="BH62" i="281"/>
  <c r="BH63" i="281" s="1"/>
  <c r="BH30" i="265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26" i="280"/>
  <c r="DZ5" i="281"/>
  <c r="DZ5" i="280"/>
  <c r="DV9" i="265"/>
  <c r="DV11" i="265" s="1"/>
  <c r="DV14" i="265" s="1"/>
  <c r="DV19" i="265" s="1"/>
  <c r="DV22" i="265" s="1"/>
  <c r="DV26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V38" i="273"/>
  <c r="DW39" i="273" s="1"/>
  <c r="DW41" i="273" s="1"/>
  <c r="DV118" i="273"/>
  <c r="DW120" i="273" s="1"/>
  <c r="DW12" i="281" s="1"/>
  <c r="DX24" i="273"/>
  <c r="DX25" i="273" s="1"/>
  <c r="DX124" i="273"/>
  <c r="DW2" i="281"/>
  <c r="DW125" i="273"/>
  <c r="DW126" i="273" s="1"/>
  <c r="DW106" i="281" s="1"/>
  <c r="DP25" i="280"/>
  <c r="DP28" i="280" s="1"/>
  <c r="DO74" i="265"/>
  <c r="DU26" i="280"/>
  <c r="DU3" i="280"/>
  <c r="DU3" i="281"/>
  <c r="DW37" i="281"/>
  <c r="DW22" i="281"/>
  <c r="DW23" i="281" s="1"/>
  <c r="DW29" i="281" s="1"/>
  <c r="DW13" i="281"/>
  <c r="DW14" i="281" s="1"/>
  <c r="DW28" i="281" s="1"/>
  <c r="DW34" i="280"/>
  <c r="DW23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V3" i="282" s="1"/>
  <c r="DU3" i="273"/>
  <c r="DU3" i="275"/>
  <c r="DU3" i="265"/>
  <c r="DU50" i="273"/>
  <c r="DX75" i="273" l="1"/>
  <c r="DX76" i="273" s="1"/>
  <c r="DX2" i="282"/>
  <c r="DU13" i="280"/>
  <c r="DU16" i="280" s="1"/>
  <c r="DT73" i="265"/>
  <c r="DV15" i="282"/>
  <c r="DV18" i="282" s="1"/>
  <c r="DU59" i="265"/>
  <c r="DU60" i="265" s="1"/>
  <c r="DV4" i="280"/>
  <c r="DV4" i="275"/>
  <c r="DV4" i="281"/>
  <c r="DV4" i="265"/>
  <c r="DV4" i="273"/>
  <c r="DW98" i="281"/>
  <c r="DW10" i="265" s="1"/>
  <c r="DW122" i="281"/>
  <c r="DW110" i="281"/>
  <c r="DW105" i="281"/>
  <c r="BH114" i="281"/>
  <c r="BH31" i="265" s="1"/>
  <c r="BH33" i="265" s="1"/>
  <c r="BH37" i="265" s="1"/>
  <c r="BH42" i="265" s="1"/>
  <c r="BH47" i="265" s="1"/>
  <c r="BH50" i="265" s="1"/>
  <c r="BH123" i="281"/>
  <c r="BH124" i="281" s="1"/>
  <c r="DU51" i="281"/>
  <c r="DV71" i="281"/>
  <c r="DV73" i="281" s="1"/>
  <c r="DV77" i="281" s="1"/>
  <c r="DV107" i="281"/>
  <c r="DV111" i="281" s="1"/>
  <c r="DX58" i="281"/>
  <c r="DX81" i="281"/>
  <c r="DX2" i="265"/>
  <c r="DX32" i="273"/>
  <c r="DX33" i="273" s="1"/>
  <c r="DW46" i="281"/>
  <c r="DW72" i="281"/>
  <c r="DV45" i="281"/>
  <c r="DV47" i="281" s="1"/>
  <c r="DV25" i="265"/>
  <c r="DV61" i="281"/>
  <c r="DV50" i="281"/>
  <c r="BI60" i="281"/>
  <c r="BH64" i="265"/>
  <c r="BG82" i="265"/>
  <c r="BG83" i="265"/>
  <c r="DS76" i="281"/>
  <c r="DS78" i="281" s="1"/>
  <c r="DS85" i="281" s="1"/>
  <c r="DS86" i="281" s="1"/>
  <c r="DT83" i="281" s="1"/>
  <c r="EA5" i="281"/>
  <c r="EA5" i="280"/>
  <c r="DX125" i="273"/>
  <c r="DX126" i="273" s="1"/>
  <c r="DX106" i="281" s="1"/>
  <c r="DX96" i="273"/>
  <c r="DX97" i="273" s="1"/>
  <c r="DX96" i="281" s="1"/>
  <c r="DX97" i="281" s="1"/>
  <c r="DX90" i="273"/>
  <c r="DX91" i="273" s="1"/>
  <c r="DX100" i="273" s="1"/>
  <c r="DY101" i="273" s="1"/>
  <c r="DY59" i="273" s="1"/>
  <c r="DW52" i="273"/>
  <c r="DW42" i="273"/>
  <c r="DW4" i="282" s="1"/>
  <c r="DX42" i="273"/>
  <c r="DY24" i="273"/>
  <c r="DY25" i="273" s="1"/>
  <c r="DY124" i="273"/>
  <c r="DX2" i="275"/>
  <c r="DX2" i="280"/>
  <c r="DX2" i="273"/>
  <c r="DX2" i="281"/>
  <c r="DW30" i="281"/>
  <c r="DW36" i="281" s="1"/>
  <c r="DW38" i="281" s="1"/>
  <c r="DP74" i="265"/>
  <c r="DQ25" i="280"/>
  <c r="DQ28" i="280" s="1"/>
  <c r="DX4" i="280"/>
  <c r="DV3" i="280"/>
  <c r="DV3" i="281"/>
  <c r="DX34" i="280"/>
  <c r="DX23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3" i="282" s="1"/>
  <c r="DW112" i="273"/>
  <c r="DX4" i="275"/>
  <c r="DX4" i="273"/>
  <c r="DX4" i="265"/>
  <c r="DV3" i="275"/>
  <c r="DV50" i="273"/>
  <c r="DV3" i="265"/>
  <c r="DV3" i="273"/>
  <c r="DY2" i="280" l="1"/>
  <c r="DY2" i="282"/>
  <c r="DX4" i="281"/>
  <c r="DX4" i="282"/>
  <c r="DW15" i="282"/>
  <c r="DW18" i="282" s="1"/>
  <c r="DV59" i="265"/>
  <c r="DV60" i="265" s="1"/>
  <c r="DV13" i="280"/>
  <c r="DV16" i="280" s="1"/>
  <c r="DU73" i="265"/>
  <c r="DX119" i="281"/>
  <c r="DX11" i="280"/>
  <c r="DX13" i="282"/>
  <c r="BH42" i="280"/>
  <c r="BH37" i="280"/>
  <c r="BH39" i="280" s="1"/>
  <c r="BI36" i="280" s="1"/>
  <c r="BH53" i="265"/>
  <c r="BI121" i="281"/>
  <c r="BI112" i="281" s="1"/>
  <c r="BH69" i="265"/>
  <c r="BH75" i="265" s="1"/>
  <c r="BH81" i="265" s="1"/>
  <c r="BI113" i="281"/>
  <c r="BI114" i="281" s="1"/>
  <c r="BI31" i="265" s="1"/>
  <c r="DX98" i="281"/>
  <c r="DX10" i="265" s="1"/>
  <c r="DX122" i="281"/>
  <c r="DX110" i="281"/>
  <c r="DX105" i="281"/>
  <c r="DV51" i="281"/>
  <c r="DW107" i="281"/>
  <c r="DW111" i="281" s="1"/>
  <c r="DX46" i="281"/>
  <c r="DX72" i="281"/>
  <c r="DX118" i="273"/>
  <c r="DX38" i="273"/>
  <c r="DY39" i="273" s="1"/>
  <c r="DY41" i="273" s="1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Y125" i="273"/>
  <c r="DY126" i="273" s="1"/>
  <c r="DY106" i="281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96" i="281" s="1"/>
  <c r="DY97" i="281" s="1"/>
  <c r="DY2" i="265"/>
  <c r="DW4" i="280"/>
  <c r="DW4" i="265"/>
  <c r="DW4" i="275"/>
  <c r="DW4" i="281"/>
  <c r="DW4" i="273"/>
  <c r="DZ24" i="273"/>
  <c r="DZ25" i="273" s="1"/>
  <c r="DZ32" i="273" s="1"/>
  <c r="DZ33" i="273" s="1"/>
  <c r="DZ38" i="273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R25" i="280"/>
  <c r="DR28" i="280" s="1"/>
  <c r="DW3" i="280"/>
  <c r="DW3" i="28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X3" i="282" s="1"/>
  <c r="DW3" i="273"/>
  <c r="DW50" i="273"/>
  <c r="DW3" i="265"/>
  <c r="DW3" i="275"/>
  <c r="DZ2" i="265" l="1"/>
  <c r="DZ2" i="282"/>
  <c r="DY119" i="281"/>
  <c r="DY11" i="280"/>
  <c r="DY13" i="282"/>
  <c r="DW13" i="280"/>
  <c r="DW16" i="280" s="1"/>
  <c r="DV73" i="265"/>
  <c r="DX15" i="282"/>
  <c r="DX18" i="282" s="1"/>
  <c r="DW59" i="265"/>
  <c r="DW60" i="265" s="1"/>
  <c r="BH63" i="265"/>
  <c r="BH65" i="265" s="1"/>
  <c r="BH67" i="265" s="1"/>
  <c r="BH80" i="265" s="1"/>
  <c r="BH83" i="265" s="1"/>
  <c r="BI123" i="281"/>
  <c r="BI124" i="281" s="1"/>
  <c r="DY98" i="281"/>
  <c r="DY10" i="265" s="1"/>
  <c r="DY122" i="281"/>
  <c r="DY110" i="281"/>
  <c r="DY105" i="281"/>
  <c r="DW51" i="281"/>
  <c r="DZ2" i="280"/>
  <c r="DY58" i="281"/>
  <c r="DY81" i="281"/>
  <c r="DY42" i="273"/>
  <c r="DY4" i="282" s="1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23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42" i="280" s="1"/>
  <c r="BH82" i="265"/>
  <c r="DU76" i="281"/>
  <c r="DU78" i="281" s="1"/>
  <c r="DU85" i="281" s="1"/>
  <c r="DU86" i="281" s="1"/>
  <c r="DV83" i="281" s="1"/>
  <c r="DW26" i="280"/>
  <c r="EA24" i="273"/>
  <c r="EA25" i="273" s="1"/>
  <c r="EA124" i="273"/>
  <c r="DX30" i="281"/>
  <c r="DX36" i="281" s="1"/>
  <c r="DX38" i="281" s="1"/>
  <c r="DZ2" i="281"/>
  <c r="DZ125" i="273"/>
  <c r="DZ126" i="273" s="1"/>
  <c r="DZ106" i="281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2" i="273"/>
  <c r="DZ75" i="273"/>
  <c r="DZ76" i="273" s="1"/>
  <c r="DY34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S25" i="280"/>
  <c r="DS28" i="280" s="1"/>
  <c r="DX3" i="280"/>
  <c r="DX3" i="281"/>
  <c r="DZ119" i="273"/>
  <c r="DZ120" i="273" s="1"/>
  <c r="DZ12" i="281" s="1"/>
  <c r="DZ22" i="281"/>
  <c r="DZ23" i="281" s="1"/>
  <c r="DZ29" i="281" s="1"/>
  <c r="DZ108" i="273"/>
  <c r="DZ34" i="280"/>
  <c r="EA90" i="273"/>
  <c r="EA91" i="273" s="1"/>
  <c r="EA100" i="273" s="1"/>
  <c r="EA39" i="273"/>
  <c r="EA41" i="273" s="1"/>
  <c r="EA52" i="273" s="1"/>
  <c r="EA2" i="275"/>
  <c r="DZ79" i="273"/>
  <c r="EA80" i="273" s="1"/>
  <c r="EA58" i="273" s="1"/>
  <c r="DY66" i="273"/>
  <c r="DY67" i="273" s="1"/>
  <c r="DY3" i="282" s="1"/>
  <c r="DZ4" i="265"/>
  <c r="DZ4" i="273"/>
  <c r="DX3" i="273"/>
  <c r="DX50" i="273"/>
  <c r="DX3" i="265"/>
  <c r="DX3" i="275"/>
  <c r="DZ119" i="281" l="1"/>
  <c r="DZ11" i="280"/>
  <c r="DZ13" i="282"/>
  <c r="DY15" i="282"/>
  <c r="DY18" i="282" s="1"/>
  <c r="DX59" i="265"/>
  <c r="DX60" i="265" s="1"/>
  <c r="DX13" i="280"/>
  <c r="DX16" i="280" s="1"/>
  <c r="DW73" i="265"/>
  <c r="DZ4" i="280"/>
  <c r="DZ4" i="282"/>
  <c r="EA2" i="280"/>
  <c r="EA2" i="282"/>
  <c r="BI69" i="265"/>
  <c r="BI75" i="265" s="1"/>
  <c r="BI81" i="265" s="1"/>
  <c r="BJ121" i="281"/>
  <c r="BJ112" i="281" s="1"/>
  <c r="DZ4" i="275"/>
  <c r="EA2" i="273"/>
  <c r="DZ52" i="273"/>
  <c r="DZ4" i="281"/>
  <c r="DZ109" i="273"/>
  <c r="DX107" i="281"/>
  <c r="DX111" i="281" s="1"/>
  <c r="DZ113" i="273"/>
  <c r="DZ96" i="281"/>
  <c r="DZ97" i="281" s="1"/>
  <c r="DZ58" i="281"/>
  <c r="DZ81" i="281"/>
  <c r="DZ15" i="275"/>
  <c r="DZ20" i="275" s="1"/>
  <c r="EA17" i="275" s="1"/>
  <c r="DZ57" i="273"/>
  <c r="DZ60" i="273" s="1"/>
  <c r="DZ66" i="273" s="1"/>
  <c r="DZ67" i="273" s="1"/>
  <c r="DZ3" i="282" s="1"/>
  <c r="DZ23" i="280"/>
  <c r="DZ13" i="281"/>
  <c r="DZ14" i="281" s="1"/>
  <c r="DZ28" i="281" s="1"/>
  <c r="DZ30" i="281" s="1"/>
  <c r="DZ36" i="281" s="1"/>
  <c r="DZ37" i="281"/>
  <c r="DY30" i="281"/>
  <c r="DY36" i="281" s="1"/>
  <c r="DY38" i="281" s="1"/>
  <c r="DZ46" i="281"/>
  <c r="DZ72" i="281"/>
  <c r="DY4" i="280"/>
  <c r="DY4" i="273"/>
  <c r="DY4" i="281"/>
  <c r="DY4" i="265"/>
  <c r="DY4" i="275"/>
  <c r="BI53" i="265"/>
  <c r="BI37" i="280"/>
  <c r="BI39" i="280" s="1"/>
  <c r="BJ60" i="281"/>
  <c r="BJ113" i="281" s="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EA2" i="281"/>
  <c r="EA125" i="273"/>
  <c r="EA126" i="273" s="1"/>
  <c r="EA106" i="281" s="1"/>
  <c r="EA32" i="273"/>
  <c r="EA33" i="273" s="1"/>
  <c r="EA96" i="273"/>
  <c r="EA97" i="273" s="1"/>
  <c r="EA96" i="281" s="1"/>
  <c r="EA97" i="281" s="1"/>
  <c r="EA75" i="273"/>
  <c r="EA76" i="273" s="1"/>
  <c r="EA79" i="273" s="1"/>
  <c r="EA2" i="265"/>
  <c r="DT25" i="280"/>
  <c r="DT28" i="280" s="1"/>
  <c r="DS74" i="265"/>
  <c r="DY3" i="280"/>
  <c r="DY3" i="281"/>
  <c r="EA42" i="273"/>
  <c r="DZ112" i="273"/>
  <c r="DY50" i="273"/>
  <c r="DY3" i="273"/>
  <c r="DY3" i="265"/>
  <c r="DY3" i="275"/>
  <c r="EA4" i="275" l="1"/>
  <c r="EA4" i="282"/>
  <c r="DY13" i="280"/>
  <c r="DY16" i="280" s="1"/>
  <c r="DX73" i="265"/>
  <c r="DZ15" i="282"/>
  <c r="DZ18" i="282" s="1"/>
  <c r="DY59" i="265"/>
  <c r="DY60" i="265" s="1"/>
  <c r="EA119" i="281"/>
  <c r="EA11" i="280"/>
  <c r="EA13" i="282"/>
  <c r="DZ38" i="281"/>
  <c r="DZ84" i="281" s="1"/>
  <c r="EA122" i="281"/>
  <c r="EA110" i="281"/>
  <c r="EA105" i="281"/>
  <c r="BJ114" i="281"/>
  <c r="BJ31" i="265" s="1"/>
  <c r="BJ123" i="281"/>
  <c r="DZ98" i="281"/>
  <c r="DZ10" i="265" s="1"/>
  <c r="DZ122" i="281"/>
  <c r="DZ110" i="281"/>
  <c r="DZ105" i="281"/>
  <c r="DX51" i="281"/>
  <c r="DY71" i="281"/>
  <c r="DY73" i="281" s="1"/>
  <c r="DY77" i="281" s="1"/>
  <c r="DY107" i="281"/>
  <c r="DY111" i="281" s="1"/>
  <c r="DZ107" i="281"/>
  <c r="DZ111" i="281" s="1"/>
  <c r="EA4" i="273"/>
  <c r="EA98" i="281"/>
  <c r="H97" i="281"/>
  <c r="DY61" i="281"/>
  <c r="DY45" i="281"/>
  <c r="DY47" i="281" s="1"/>
  <c r="DY84" i="281"/>
  <c r="EA58" i="281"/>
  <c r="EA81" i="281"/>
  <c r="EA34" i="280"/>
  <c r="EA46" i="281"/>
  <c r="EA72" i="281"/>
  <c r="DY50" i="281"/>
  <c r="DY9" i="265"/>
  <c r="DY11" i="265" s="1"/>
  <c r="DY14" i="265" s="1"/>
  <c r="DY19" i="265" s="1"/>
  <c r="DY22" i="265" s="1"/>
  <c r="DY25" i="265" s="1"/>
  <c r="BI63" i="265"/>
  <c r="BI65" i="265" s="1"/>
  <c r="BI67" i="265" s="1"/>
  <c r="BI80" i="265" s="1"/>
  <c r="BJ36" i="280"/>
  <c r="BJ52" i="281"/>
  <c r="BJ53" i="281" s="1"/>
  <c r="BJ124" i="281" s="1"/>
  <c r="DW76" i="281"/>
  <c r="DW78" i="281" s="1"/>
  <c r="DW85" i="281" s="1"/>
  <c r="DW86" i="281" s="1"/>
  <c r="DX83" i="281" s="1"/>
  <c r="DZ71" i="281"/>
  <c r="DZ73" i="281" s="1"/>
  <c r="DZ77" i="281" s="1"/>
  <c r="DZ61" i="281"/>
  <c r="DZ45" i="281"/>
  <c r="DZ47" i="281" s="1"/>
  <c r="EA38" i="273"/>
  <c r="EA118" i="273"/>
  <c r="DX26" i="280"/>
  <c r="DX25" i="265"/>
  <c r="EA4" i="265"/>
  <c r="EA15" i="275"/>
  <c r="EA20" i="275" s="1"/>
  <c r="EA57" i="273"/>
  <c r="EA60" i="273" s="1"/>
  <c r="EA66" i="273" s="1"/>
  <c r="EA67" i="273" s="1"/>
  <c r="EA3" i="282" s="1"/>
  <c r="EA23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U25" i="280"/>
  <c r="DU28" i="280" s="1"/>
  <c r="DT74" i="265"/>
  <c r="DZ3" i="280"/>
  <c r="DZ3" i="281"/>
  <c r="EA4" i="280"/>
  <c r="EA4" i="281"/>
  <c r="EA112" i="273"/>
  <c r="DZ50" i="273"/>
  <c r="DZ3" i="275"/>
  <c r="DZ3" i="273"/>
  <c r="DZ3" i="265"/>
  <c r="EA15" i="282" l="1"/>
  <c r="EA18" i="282" s="1"/>
  <c r="EA59" i="265" s="1"/>
  <c r="EA60" i="265" s="1"/>
  <c r="DZ59" i="265"/>
  <c r="DZ60" i="265" s="1"/>
  <c r="DZ13" i="280"/>
  <c r="DZ16" i="280" s="1"/>
  <c r="DY73" i="265"/>
  <c r="DY26" i="280"/>
  <c r="DZ50" i="281"/>
  <c r="DZ9" i="265"/>
  <c r="DZ11" i="265" s="1"/>
  <c r="DZ14" i="265" s="1"/>
  <c r="DZ19" i="265" s="1"/>
  <c r="DZ22" i="265" s="1"/>
  <c r="DZ26" i="280" s="1"/>
  <c r="BK121" i="281"/>
  <c r="BK112" i="281" s="1"/>
  <c r="BJ69" i="265"/>
  <c r="BJ75" i="265" s="1"/>
  <c r="BJ81" i="265" s="1"/>
  <c r="H122" i="281"/>
  <c r="H105" i="281"/>
  <c r="H110" i="281"/>
  <c r="DZ51" i="281"/>
  <c r="DY51" i="281"/>
  <c r="EA10" i="265"/>
  <c r="H98" i="281"/>
  <c r="H10" i="265" s="1"/>
  <c r="H20" i="269" s="1"/>
  <c r="K20" i="269" s="1"/>
  <c r="DZ25" i="265"/>
  <c r="BJ62" i="281"/>
  <c r="BJ63" i="281" s="1"/>
  <c r="BJ30" i="265"/>
  <c r="BJ33" i="265" s="1"/>
  <c r="BJ37" i="265" s="1"/>
  <c r="BJ42" i="265" s="1"/>
  <c r="BJ47" i="265" s="1"/>
  <c r="BJ50" i="265" s="1"/>
  <c r="BJ42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V25" i="280"/>
  <c r="DV28" i="280" s="1"/>
  <c r="EA3" i="280"/>
  <c r="EA3" i="281"/>
  <c r="EA3" i="275"/>
  <c r="EA3" i="273"/>
  <c r="EA3" i="265"/>
  <c r="EA50" i="273"/>
  <c r="EA13" i="280" l="1"/>
  <c r="EA16" i="280" s="1"/>
  <c r="EA73" i="265" s="1"/>
  <c r="DZ73" i="265"/>
  <c r="L20" i="269"/>
  <c r="J20" i="269"/>
  <c r="BK60" i="281"/>
  <c r="BJ64" i="265"/>
  <c r="BJ53" i="265"/>
  <c r="BJ37" i="280"/>
  <c r="BJ39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W25" i="280"/>
  <c r="DW28" i="280" s="1"/>
  <c r="F11" i="273"/>
  <c r="EA107" i="281" l="1"/>
  <c r="EA111" i="281" s="1"/>
  <c r="BK52" i="281"/>
  <c r="BK53" i="281" s="1"/>
  <c r="BK30" i="265" s="1"/>
  <c r="BK113" i="281"/>
  <c r="BJ63" i="265"/>
  <c r="BJ65" i="265" s="1"/>
  <c r="BJ67" i="265" s="1"/>
  <c r="BJ80" i="265" s="1"/>
  <c r="BK36" i="280"/>
  <c r="BK62" i="281"/>
  <c r="BK63" i="281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9" i="265"/>
  <c r="EA11" i="265" s="1"/>
  <c r="H38" i="281"/>
  <c r="DW74" i="265"/>
  <c r="DX25" i="280"/>
  <c r="DX28" i="280" s="1"/>
  <c r="H14" i="273"/>
  <c r="BK114" i="281" l="1"/>
  <c r="BK31" i="265" s="1"/>
  <c r="BK33" i="265" s="1"/>
  <c r="BK37" i="265" s="1"/>
  <c r="BK42" i="265" s="1"/>
  <c r="BK47" i="265" s="1"/>
  <c r="BK50" i="265" s="1"/>
  <c r="BK123" i="281"/>
  <c r="BK124" i="281" s="1"/>
  <c r="EA51" i="281"/>
  <c r="BL60" i="281"/>
  <c r="BK64" i="265"/>
  <c r="BJ83" i="265"/>
  <c r="BJ82" i="265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25" i="280"/>
  <c r="DY28" i="280" s="1"/>
  <c r="DX74" i="265"/>
  <c r="H56" i="273"/>
  <c r="H47" i="273"/>
  <c r="H19" i="273"/>
  <c r="H37" i="273"/>
  <c r="BK42" i="280" l="1"/>
  <c r="BK37" i="280"/>
  <c r="BK39" i="280" s="1"/>
  <c r="BK53" i="265"/>
  <c r="BL121" i="281"/>
  <c r="BL112" i="281" s="1"/>
  <c r="BK69" i="265"/>
  <c r="BK75" i="265" s="1"/>
  <c r="BK81" i="265" s="1"/>
  <c r="BL52" i="281"/>
  <c r="BL53" i="281" s="1"/>
  <c r="BL113" i="281"/>
  <c r="BK63" i="265"/>
  <c r="BK65" i="265" s="1"/>
  <c r="BK67" i="265" s="1"/>
  <c r="BK80" i="265" s="1"/>
  <c r="BL36" i="280"/>
  <c r="BL62" i="281"/>
  <c r="BL63" i="281" s="1"/>
  <c r="L21" i="269"/>
  <c r="J21" i="269"/>
  <c r="L19" i="269"/>
  <c r="J19" i="269"/>
  <c r="H14" i="265"/>
  <c r="H24" i="269" s="1"/>
  <c r="K24" i="269" s="1"/>
  <c r="EA19" i="265"/>
  <c r="DZ25" i="280"/>
  <c r="DZ28" i="280" s="1"/>
  <c r="DY74" i="265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Y59" i="277"/>
  <c r="Y60" i="277" s="1"/>
  <c r="X74" i="277"/>
  <c r="AA72" i="277"/>
  <c r="AA59" i="277"/>
  <c r="AA60" i="277" s="1"/>
  <c r="Y70" i="277"/>
  <c r="Y74" i="277"/>
  <c r="Z59" i="277"/>
  <c r="Z60" i="277" s="1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74" i="277"/>
  <c r="AH71" i="277"/>
  <c r="AG70" i="277"/>
  <c r="AH59" i="277"/>
  <c r="AH60" i="277" s="1"/>
  <c r="AI74" i="277"/>
  <c r="AG71" i="277"/>
  <c r="AI70" i="277"/>
  <c r="AI72" i="277"/>
  <c r="AI73" i="277"/>
  <c r="AJ71" i="277"/>
  <c r="AI59" i="277"/>
  <c r="AI60" i="277" s="1"/>
  <c r="AK72" i="277"/>
  <c r="AJ70" i="277"/>
  <c r="AK74" i="277"/>
  <c r="AK71" i="277"/>
  <c r="AK70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AA73" i="277"/>
  <c r="Y72" i="277"/>
  <c r="AB74" i="277"/>
  <c r="AA71" i="277"/>
  <c r="AC59" i="277"/>
  <c r="AC60" i="277" s="1"/>
  <c r="AB70" i="277"/>
  <c r="AC72" i="277"/>
  <c r="AD74" i="277"/>
  <c r="AC74" i="277"/>
  <c r="AE73" i="277"/>
  <c r="AE59" i="277"/>
  <c r="AE60" i="277" s="1"/>
  <c r="AE74" i="277"/>
  <c r="AD71" i="277"/>
  <c r="AE70" i="277"/>
  <c r="AF72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M74" i="277"/>
  <c r="AM70" i="277"/>
  <c r="AN59" i="277"/>
  <c r="AN60" i="277" s="1"/>
  <c r="AN70" i="277"/>
  <c r="H97" i="273"/>
  <c r="H96" i="281" s="1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119" i="281" l="1"/>
  <c r="H11" i="280"/>
  <c r="H13" i="282"/>
  <c r="BL114" i="281"/>
  <c r="BL31" i="265" s="1"/>
  <c r="BL123" i="281"/>
  <c r="BL124" i="281" s="1"/>
  <c r="BL30" i="265"/>
  <c r="BL33" i="265" s="1"/>
  <c r="BL37" i="265" s="1"/>
  <c r="BL42" i="265" s="1"/>
  <c r="BL47" i="265" s="1"/>
  <c r="BL50" i="265" s="1"/>
  <c r="BL42" i="280" s="1"/>
  <c r="H58" i="281"/>
  <c r="H81" i="281"/>
  <c r="BM60" i="28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EA25" i="280"/>
  <c r="H37" i="281"/>
  <c r="H22" i="281"/>
  <c r="H13" i="281"/>
  <c r="S65" i="277"/>
  <c r="S67" i="277" s="1"/>
  <c r="S80" i="277" s="1"/>
  <c r="H34" i="280"/>
  <c r="H23" i="280"/>
  <c r="T65" i="277"/>
  <c r="T67" i="277" s="1"/>
  <c r="T80" i="277" s="1"/>
  <c r="O65" i="277"/>
  <c r="O67" i="277" s="1"/>
  <c r="O80" i="277" s="1"/>
  <c r="J67" i="277"/>
  <c r="J80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W75" i="277"/>
  <c r="W81" i="277" s="1"/>
  <c r="S75" i="277"/>
  <c r="S81" i="277" s="1"/>
  <c r="J75" i="277"/>
  <c r="J81" i="277" s="1"/>
  <c r="L75" i="277"/>
  <c r="L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U75" i="277"/>
  <c r="U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W21" i="277"/>
  <c r="Y21" i="277"/>
  <c r="Y17" i="277"/>
  <c r="Y48" i="277"/>
  <c r="AC9" i="277"/>
  <c r="Y43" i="277"/>
  <c r="Y44" i="277"/>
  <c r="X18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D45" i="277"/>
  <c r="AD10" i="277"/>
  <c r="AF18" i="277"/>
  <c r="AF51" i="277"/>
  <c r="AH32" i="277"/>
  <c r="AG45" i="277"/>
  <c r="AF13" i="277"/>
  <c r="AF21" i="277"/>
  <c r="AH24" i="277"/>
  <c r="AG51" i="277"/>
  <c r="AF16" i="277"/>
  <c r="AF24" i="277"/>
  <c r="AF9" i="277"/>
  <c r="AG21" i="277"/>
  <c r="AG16" i="277"/>
  <c r="AF17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I16" i="277"/>
  <c r="AI32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48" i="277"/>
  <c r="AK44" i="277"/>
  <c r="AK51" i="277"/>
  <c r="AK40" i="277"/>
  <c r="AK43" i="277"/>
  <c r="AK39" i="277"/>
  <c r="AK16" i="277"/>
  <c r="AJ35" i="277"/>
  <c r="AK2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5" i="277"/>
  <c r="AM17" i="277"/>
  <c r="AN24" i="277"/>
  <c r="AN40" i="277"/>
  <c r="AN44" i="277"/>
  <c r="AN10" i="277"/>
  <c r="BM121" i="281" l="1"/>
  <c r="BM112" i="281" s="1"/>
  <c r="BM113" i="281" s="1"/>
  <c r="BL69" i="265"/>
  <c r="BL53" i="265"/>
  <c r="BL37" i="280"/>
  <c r="BL39" i="280" s="1"/>
  <c r="BM36" i="280" s="1"/>
  <c r="BM52" i="281"/>
  <c r="BM53" i="281" s="1"/>
  <c r="BM30" i="265" s="1"/>
  <c r="BL63" i="265"/>
  <c r="J29" i="269"/>
  <c r="L29" i="269"/>
  <c r="K33" i="277"/>
  <c r="EA25" i="265"/>
  <c r="H25" i="265" s="1"/>
  <c r="H35" i="269" s="1"/>
  <c r="K35" i="269" s="1"/>
  <c r="H22" i="265"/>
  <c r="EA26" i="280"/>
  <c r="EA28" i="280" s="1"/>
  <c r="EA74" i="265" s="1"/>
  <c r="AJ11" i="277"/>
  <c r="AJ14" i="277" s="1"/>
  <c r="AJ19" i="277" s="1"/>
  <c r="AJ22" i="277" s="1"/>
  <c r="AJ25" i="277" s="1"/>
  <c r="AG11" i="277"/>
  <c r="AA14" i="277"/>
  <c r="AA19" i="277" s="1"/>
  <c r="AA22" i="277" s="1"/>
  <c r="AA25" i="277" s="1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M37" i="277" s="1"/>
  <c r="M41" i="277" s="1"/>
  <c r="M46" i="277" s="1"/>
  <c r="M49" i="277" s="1"/>
  <c r="M52" i="277" s="1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BM62" i="281" l="1"/>
  <c r="BM63" i="281" s="1"/>
  <c r="BN60" i="281" s="1"/>
  <c r="BL75" i="265"/>
  <c r="BL81" i="265" s="1"/>
  <c r="X69" i="277"/>
  <c r="X75" i="277" s="1"/>
  <c r="X81" i="277" s="1"/>
  <c r="BM114" i="281"/>
  <c r="BM31" i="265" s="1"/>
  <c r="BM33" i="265" s="1"/>
  <c r="BM37" i="265" s="1"/>
  <c r="BM42" i="265" s="1"/>
  <c r="BM47" i="265" s="1"/>
  <c r="BM50" i="265" s="1"/>
  <c r="BM42" i="280" s="1"/>
  <c r="BM123" i="281"/>
  <c r="BM124" i="281" s="1"/>
  <c r="BM64" i="265"/>
  <c r="BL65" i="265"/>
  <c r="BL67" i="265" s="1"/>
  <c r="BL80" i="265" s="1"/>
  <c r="X63" i="277"/>
  <c r="X65" i="277" s="1"/>
  <c r="X67" i="277" s="1"/>
  <c r="X80" i="277" s="1"/>
  <c r="H26" i="280"/>
  <c r="H32" i="269"/>
  <c r="K32" i="269" s="1"/>
  <c r="J35" i="269"/>
  <c r="L35" i="269"/>
  <c r="J37" i="277"/>
  <c r="H11" i="277"/>
  <c r="J14" i="277"/>
  <c r="BN121" i="281" l="1"/>
  <c r="BN112" i="281" s="1"/>
  <c r="BM69" i="265"/>
  <c r="BM75" i="265" s="1"/>
  <c r="BM81" i="265" s="1"/>
  <c r="BN113" i="281"/>
  <c r="BM53" i="265"/>
  <c r="BM37" i="280"/>
  <c r="BM39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114" i="281" l="1"/>
  <c r="BN31" i="265" s="1"/>
  <c r="BN123" i="281"/>
  <c r="BN124" i="281" s="1"/>
  <c r="BN62" i="281"/>
  <c r="BN63" i="281" s="1"/>
  <c r="BN30" i="265"/>
  <c r="BM63" i="265"/>
  <c r="BM65" i="265" s="1"/>
  <c r="BM67" i="265" s="1"/>
  <c r="BM80" i="265" s="1"/>
  <c r="BN36" i="280"/>
  <c r="J46" i="277"/>
  <c r="H19" i="277"/>
  <c r="J22" i="277"/>
  <c r="BO121" i="281" l="1"/>
  <c r="BO112" i="281" s="1"/>
  <c r="BN69" i="265"/>
  <c r="BN75" i="265" s="1"/>
  <c r="BN81" i="265" s="1"/>
  <c r="BM82" i="265"/>
  <c r="BM83" i="265"/>
  <c r="BO60" i="281"/>
  <c r="BN64" i="265"/>
  <c r="BN33" i="265"/>
  <c r="BN37" i="265" s="1"/>
  <c r="BN42" i="265" s="1"/>
  <c r="BN47" i="265" s="1"/>
  <c r="BN50" i="265" s="1"/>
  <c r="BN42" i="280" s="1"/>
  <c r="J25" i="277"/>
  <c r="H25" i="277" s="1"/>
  <c r="H22" i="277"/>
  <c r="J49" i="277"/>
  <c r="BO52" i="281" l="1"/>
  <c r="BO53" i="281" s="1"/>
  <c r="BO113" i="281"/>
  <c r="BN53" i="265"/>
  <c r="BN37" i="280"/>
  <c r="BN39" i="280" s="1"/>
  <c r="BO62" i="281"/>
  <c r="BO63" i="281" s="1"/>
  <c r="J52" i="277"/>
  <c r="BO114" i="281" l="1"/>
  <c r="BO31" i="265" s="1"/>
  <c r="BO123" i="281"/>
  <c r="BO124" i="281" s="1"/>
  <c r="BO30" i="265"/>
  <c r="BO33" i="265" s="1"/>
  <c r="BO37" i="265" s="1"/>
  <c r="BO42" i="265" s="1"/>
  <c r="BO47" i="265" s="1"/>
  <c r="BO50" i="265" s="1"/>
  <c r="BO42" i="280" s="1"/>
  <c r="BP60" i="281"/>
  <c r="BO64" i="265"/>
  <c r="BO36" i="280"/>
  <c r="BN63" i="265"/>
  <c r="BN65" i="265" s="1"/>
  <c r="BN67" i="265" s="1"/>
  <c r="BN80" i="265" s="1"/>
  <c r="BP121" i="281" l="1"/>
  <c r="BP112" i="281" s="1"/>
  <c r="BO69" i="265"/>
  <c r="BO75" i="265" s="1"/>
  <c r="BO81" i="265" s="1"/>
  <c r="BP113" i="281"/>
  <c r="BN82" i="265"/>
  <c r="BN83" i="265"/>
  <c r="BO53" i="265"/>
  <c r="BO37" i="280"/>
  <c r="BO39" i="280" s="1"/>
  <c r="BP52" i="281"/>
  <c r="BP53" i="281" s="1"/>
  <c r="BP114" i="281" l="1"/>
  <c r="BP31" i="265" s="1"/>
  <c r="BP123" i="281"/>
  <c r="BP124" i="281" s="1"/>
  <c r="BP62" i="281"/>
  <c r="BP63" i="281" s="1"/>
  <c r="BP30" i="265"/>
  <c r="BO63" i="265"/>
  <c r="BO65" i="265" s="1"/>
  <c r="BO67" i="265" s="1"/>
  <c r="BO80" i="265" s="1"/>
  <c r="BP36" i="280"/>
  <c r="BQ121" i="281" l="1"/>
  <c r="BQ112" i="281" s="1"/>
  <c r="BP69" i="265"/>
  <c r="BQ60" i="281"/>
  <c r="BP64" i="265"/>
  <c r="Y64" i="277" s="1"/>
  <c r="BO82" i="265"/>
  <c r="BO83" i="265"/>
  <c r="BP33" i="265"/>
  <c r="BP37" i="265" s="1"/>
  <c r="BP42" i="265" s="1"/>
  <c r="BP47" i="265" s="1"/>
  <c r="BP50" i="265" s="1"/>
  <c r="BP42" i="280" s="1"/>
  <c r="X30" i="277"/>
  <c r="BP75" i="265" l="1"/>
  <c r="BP81" i="265" s="1"/>
  <c r="Y69" i="277"/>
  <c r="Y75" i="277" s="1"/>
  <c r="Y81" i="277" s="1"/>
  <c r="BQ52" i="281"/>
  <c r="BQ53" i="281" s="1"/>
  <c r="BQ113" i="281"/>
  <c r="BP53" i="265"/>
  <c r="BP37" i="280"/>
  <c r="BP39" i="280" s="1"/>
  <c r="BQ30" i="265" l="1"/>
  <c r="BQ114" i="281"/>
  <c r="BQ31" i="265" s="1"/>
  <c r="BQ123" i="281"/>
  <c r="BQ124" i="281" s="1"/>
  <c r="BQ62" i="281"/>
  <c r="BQ63" i="281" s="1"/>
  <c r="BR60" i="281" s="1"/>
  <c r="BQ36" i="280"/>
  <c r="BP63" i="265"/>
  <c r="BQ64" i="265" l="1"/>
  <c r="BQ33" i="265"/>
  <c r="BQ37" i="265" s="1"/>
  <c r="BQ42" i="265" s="1"/>
  <c r="BQ47" i="265" s="1"/>
  <c r="BQ50" i="265" s="1"/>
  <c r="BQ42" i="280" s="1"/>
  <c r="BR121" i="281"/>
  <c r="BR112" i="281" s="1"/>
  <c r="BR113" i="281" s="1"/>
  <c r="BQ69" i="265"/>
  <c r="BQ75" i="265" s="1"/>
  <c r="BQ81" i="265" s="1"/>
  <c r="BR52" i="281"/>
  <c r="BR53" i="281" s="1"/>
  <c r="BR62" i="281"/>
  <c r="BR63" i="281" s="1"/>
  <c r="BP65" i="265"/>
  <c r="BP67" i="265" s="1"/>
  <c r="BP80" i="265" s="1"/>
  <c r="Y63" i="277"/>
  <c r="Y65" i="277" s="1"/>
  <c r="Y67" i="277" s="1"/>
  <c r="Y80" i="277" s="1"/>
  <c r="BQ37" i="280" l="1"/>
  <c r="BQ39" i="280" s="1"/>
  <c r="BQ53" i="265"/>
  <c r="BR30" i="265"/>
  <c r="BR114" i="281"/>
  <c r="BR31" i="265" s="1"/>
  <c r="BR123" i="281"/>
  <c r="BR124" i="281" s="1"/>
  <c r="BP82" i="265"/>
  <c r="BP83" i="265"/>
  <c r="Y83" i="277"/>
  <c r="Y82" i="277"/>
  <c r="BR36" i="280"/>
  <c r="BQ63" i="265"/>
  <c r="BQ65" i="265" s="1"/>
  <c r="BQ67" i="265" s="1"/>
  <c r="BQ80" i="265" s="1"/>
  <c r="BS60" i="281"/>
  <c r="BR64" i="265"/>
  <c r="BR33" i="265" l="1"/>
  <c r="BR37" i="265" s="1"/>
  <c r="BR42" i="265" s="1"/>
  <c r="BR47" i="265" s="1"/>
  <c r="BR50" i="265" s="1"/>
  <c r="BR42" i="280" s="1"/>
  <c r="BS121" i="281"/>
  <c r="BS112" i="281" s="1"/>
  <c r="BS113" i="281" s="1"/>
  <c r="BR69" i="265"/>
  <c r="BR75" i="265" s="1"/>
  <c r="BR81" i="265" s="1"/>
  <c r="BS52" i="281"/>
  <c r="BS53" i="281" s="1"/>
  <c r="BS62" i="281" s="1"/>
  <c r="BS63" i="281" s="1"/>
  <c r="BQ82" i="265"/>
  <c r="BQ83" i="265"/>
  <c r="BR37" i="280"/>
  <c r="BR39" i="280" s="1"/>
  <c r="BR53" i="265" l="1"/>
  <c r="BS114" i="281"/>
  <c r="BS31" i="265" s="1"/>
  <c r="BS123" i="281"/>
  <c r="BS124" i="281" s="1"/>
  <c r="BS30" i="265"/>
  <c r="BS33" i="265" s="1"/>
  <c r="BS37" i="265" s="1"/>
  <c r="BS42" i="265" s="1"/>
  <c r="BS47" i="265" s="1"/>
  <c r="BS50" i="265" s="1"/>
  <c r="BS42" i="280" s="1"/>
  <c r="BR63" i="265"/>
  <c r="BR65" i="265" s="1"/>
  <c r="BR67" i="265" s="1"/>
  <c r="BR80" i="265" s="1"/>
  <c r="BS36" i="280"/>
  <c r="BT60" i="281"/>
  <c r="BS64" i="265"/>
  <c r="BT121" i="281" l="1"/>
  <c r="BT112" i="281" s="1"/>
  <c r="BT113" i="281" s="1"/>
  <c r="BS69" i="265"/>
  <c r="BS75" i="265" s="1"/>
  <c r="BS81" i="265" s="1"/>
  <c r="BT52" i="281"/>
  <c r="BT53" i="281" s="1"/>
  <c r="BT62" i="281" s="1"/>
  <c r="BT63" i="281" s="1"/>
  <c r="BS53" i="265"/>
  <c r="BS37" i="280"/>
  <c r="BS39" i="280" s="1"/>
  <c r="BR83" i="265"/>
  <c r="BR82" i="265"/>
  <c r="BT114" i="281" l="1"/>
  <c r="BT31" i="265" s="1"/>
  <c r="BT123" i="281"/>
  <c r="BT124" i="281" s="1"/>
  <c r="BT30" i="265"/>
  <c r="BS63" i="265"/>
  <c r="BS65" i="265" s="1"/>
  <c r="BS67" i="265" s="1"/>
  <c r="BS80" i="265" s="1"/>
  <c r="BT36" i="280"/>
  <c r="BU60" i="281"/>
  <c r="BT64" i="265"/>
  <c r="Z64" i="277" s="1"/>
  <c r="BT33" i="265" l="1"/>
  <c r="BT37" i="265" s="1"/>
  <c r="BT42" i="265" s="1"/>
  <c r="BT47" i="265" s="1"/>
  <c r="BT50" i="265" s="1"/>
  <c r="BT42" i="280" s="1"/>
  <c r="Y30" i="277"/>
  <c r="BU121" i="281"/>
  <c r="BU112" i="281" s="1"/>
  <c r="BU113" i="281" s="1"/>
  <c r="BT69" i="265"/>
  <c r="BU52" i="281"/>
  <c r="BU53" i="281" s="1"/>
  <c r="BU30" i="265"/>
  <c r="BS83" i="265"/>
  <c r="BS82" i="265"/>
  <c r="BT53" i="265"/>
  <c r="BT37" i="280"/>
  <c r="BT39" i="280" s="1"/>
  <c r="BT75" i="265" l="1"/>
  <c r="BT81" i="265" s="1"/>
  <c r="Z69" i="277"/>
  <c r="Z75" i="277" s="1"/>
  <c r="Z81" i="277" s="1"/>
  <c r="BU114" i="281"/>
  <c r="BU31" i="265" s="1"/>
  <c r="BU123" i="281"/>
  <c r="BU124" i="281" s="1"/>
  <c r="BU62" i="281"/>
  <c r="BU63" i="281" s="1"/>
  <c r="BU64" i="265" s="1"/>
  <c r="BU36" i="280"/>
  <c r="BT63" i="265"/>
  <c r="BU33" i="265"/>
  <c r="BU37" i="265" s="1"/>
  <c r="BU42" i="265" s="1"/>
  <c r="BU47" i="265" s="1"/>
  <c r="BU50" i="265" s="1"/>
  <c r="BU42" i="280" s="1"/>
  <c r="BV121" i="281" l="1"/>
  <c r="BV112" i="281" s="1"/>
  <c r="BU69" i="265"/>
  <c r="BU75" i="265" s="1"/>
  <c r="BU81" i="265" s="1"/>
  <c r="BV60" i="281"/>
  <c r="BV113" i="281" s="1"/>
  <c r="BT65" i="265"/>
  <c r="BT67" i="265" s="1"/>
  <c r="BT80" i="265" s="1"/>
  <c r="Z63" i="277"/>
  <c r="Z65" i="277" s="1"/>
  <c r="Z67" i="277" s="1"/>
  <c r="Z80" i="277" s="1"/>
  <c r="BU53" i="265"/>
  <c r="BU37" i="280"/>
  <c r="BU39" i="280" s="1"/>
  <c r="BV52" i="281" l="1"/>
  <c r="BV53" i="281" s="1"/>
  <c r="BV114" i="281"/>
  <c r="BV31" i="265" s="1"/>
  <c r="BV123" i="281"/>
  <c r="BV124" i="281" s="1"/>
  <c r="BV36" i="280"/>
  <c r="BU63" i="265"/>
  <c r="BU65" i="265" s="1"/>
  <c r="BU67" i="265" s="1"/>
  <c r="BU80" i="265" s="1"/>
  <c r="Z82" i="277"/>
  <c r="Z83" i="277"/>
  <c r="BV62" i="281"/>
  <c r="BV63" i="281" s="1"/>
  <c r="BV30" i="265"/>
  <c r="BT83" i="265"/>
  <c r="BT82" i="265"/>
  <c r="BW121" i="281" l="1"/>
  <c r="BW112" i="281" s="1"/>
  <c r="BV69" i="265"/>
  <c r="BV75" i="265" s="1"/>
  <c r="BV81" i="265" s="1"/>
  <c r="BW60" i="281"/>
  <c r="BV64" i="265"/>
  <c r="BV33" i="265"/>
  <c r="BV37" i="265" s="1"/>
  <c r="BV42" i="265" s="1"/>
  <c r="BV47" i="265" s="1"/>
  <c r="BV50" i="265" s="1"/>
  <c r="BV42" i="280" s="1"/>
  <c r="BU83" i="265"/>
  <c r="BU82" i="265"/>
  <c r="BW52" i="281" l="1"/>
  <c r="BW53" i="281" s="1"/>
  <c r="BW113" i="281"/>
  <c r="BV53" i="265"/>
  <c r="BV37" i="280"/>
  <c r="BV39" i="280" s="1"/>
  <c r="BW62" i="281"/>
  <c r="BW63" i="281" s="1"/>
  <c r="BW114" i="281" l="1"/>
  <c r="BW31" i="265" s="1"/>
  <c r="BW123" i="281"/>
  <c r="BW124" i="281" s="1"/>
  <c r="BW30" i="265"/>
  <c r="BV63" i="265"/>
  <c r="BV65" i="265" s="1"/>
  <c r="BV67" i="265" s="1"/>
  <c r="BV80" i="265" s="1"/>
  <c r="BW36" i="280"/>
  <c r="BX60" i="281"/>
  <c r="BW64" i="265"/>
  <c r="BW33" i="265" l="1"/>
  <c r="BW37" i="265" s="1"/>
  <c r="BW42" i="265" s="1"/>
  <c r="BW47" i="265" s="1"/>
  <c r="BW50" i="265" s="1"/>
  <c r="BW42" i="280" s="1"/>
  <c r="BX121" i="281"/>
  <c r="BX112" i="281" s="1"/>
  <c r="BW69" i="265"/>
  <c r="BW75" i="265" s="1"/>
  <c r="BW81" i="265" s="1"/>
  <c r="BX113" i="281"/>
  <c r="BX52" i="281"/>
  <c r="BX53" i="281" s="1"/>
  <c r="BV83" i="265"/>
  <c r="BV82" i="265"/>
  <c r="BW37" i="280" l="1"/>
  <c r="BW39" i="280" s="1"/>
  <c r="BX36" i="280" s="1"/>
  <c r="BW53" i="265"/>
  <c r="BX114" i="281"/>
  <c r="BX31" i="265" s="1"/>
  <c r="BX123" i="281"/>
  <c r="BX124" i="281" s="1"/>
  <c r="BX62" i="281"/>
  <c r="BX63" i="281" s="1"/>
  <c r="BX30" i="265"/>
  <c r="BW63" i="265" l="1"/>
  <c r="BW65" i="265" s="1"/>
  <c r="BW67" i="265" s="1"/>
  <c r="BW80" i="265" s="1"/>
  <c r="BW83" i="265" s="1"/>
  <c r="BY121" i="281"/>
  <c r="BY112" i="281" s="1"/>
  <c r="BX69" i="265"/>
  <c r="BX33" i="265"/>
  <c r="BX37" i="265" s="1"/>
  <c r="BX42" i="265" s="1"/>
  <c r="BX47" i="265" s="1"/>
  <c r="BX50" i="265" s="1"/>
  <c r="BX42" i="280" s="1"/>
  <c r="Z30" i="277"/>
  <c r="BY60" i="281"/>
  <c r="BY113" i="281" s="1"/>
  <c r="BX64" i="265"/>
  <c r="AA64" i="277" s="1"/>
  <c r="BW82" i="265" l="1"/>
  <c r="BX75" i="265"/>
  <c r="BX81" i="265" s="1"/>
  <c r="AA69" i="277"/>
  <c r="AA75" i="277" s="1"/>
  <c r="AA81" i="277" s="1"/>
  <c r="BY114" i="281"/>
  <c r="BY31" i="265" s="1"/>
  <c r="BY123" i="281"/>
  <c r="BY52" i="281"/>
  <c r="BY53" i="281" s="1"/>
  <c r="BX53" i="265"/>
  <c r="BX37" i="280"/>
  <c r="BX39" i="280" s="1"/>
  <c r="BY124" i="281" l="1"/>
  <c r="BY62" i="281"/>
  <c r="BY63" i="281" s="1"/>
  <c r="BY30" i="265"/>
  <c r="BX63" i="265"/>
  <c r="BY36" i="280"/>
  <c r="BZ121" i="281" l="1"/>
  <c r="BZ112" i="281" s="1"/>
  <c r="BY69" i="265"/>
  <c r="BY75" i="265" s="1"/>
  <c r="BY81" i="265" s="1"/>
  <c r="BZ60" i="281"/>
  <c r="BZ113" i="281" s="1"/>
  <c r="BY64" i="265"/>
  <c r="BY33" i="265"/>
  <c r="BY37" i="265" s="1"/>
  <c r="BY42" i="265" s="1"/>
  <c r="BY47" i="265" s="1"/>
  <c r="BY50" i="265" s="1"/>
  <c r="BY42" i="280" s="1"/>
  <c r="BX65" i="265"/>
  <c r="BX67" i="265" s="1"/>
  <c r="BX80" i="265" s="1"/>
  <c r="AA63" i="277"/>
  <c r="AA65" i="277" s="1"/>
  <c r="AA67" i="277" s="1"/>
  <c r="AA80" i="277" s="1"/>
  <c r="BZ114" i="281" l="1"/>
  <c r="BZ31" i="265" s="1"/>
  <c r="BZ123" i="281"/>
  <c r="AA82" i="277"/>
  <c r="AA83" i="277"/>
  <c r="BX83" i="265"/>
  <c r="BX82" i="265"/>
  <c r="BY53" i="265"/>
  <c r="BY37" i="280"/>
  <c r="BY39" i="280" s="1"/>
  <c r="BZ52" i="281"/>
  <c r="BZ53" i="281" s="1"/>
  <c r="BZ124" i="281" l="1"/>
  <c r="BZ36" i="280"/>
  <c r="BY63" i="265"/>
  <c r="BY65" i="265" s="1"/>
  <c r="BY67" i="265" s="1"/>
  <c r="BY80" i="265" s="1"/>
  <c r="BZ62" i="281"/>
  <c r="BZ63" i="281" s="1"/>
  <c r="BZ30" i="265"/>
  <c r="CA121" i="281" l="1"/>
  <c r="CA112" i="281" s="1"/>
  <c r="BZ69" i="265"/>
  <c r="BZ75" i="265" s="1"/>
  <c r="BZ81" i="265" s="1"/>
  <c r="CA60" i="281"/>
  <c r="BZ64" i="265"/>
  <c r="BZ33" i="265"/>
  <c r="BZ37" i="265" s="1"/>
  <c r="BZ42" i="265" s="1"/>
  <c r="BZ47" i="265" s="1"/>
  <c r="BZ50" i="265" s="1"/>
  <c r="BZ42" i="280" s="1"/>
  <c r="BY83" i="265"/>
  <c r="BY82" i="265"/>
  <c r="CA52" i="281" l="1"/>
  <c r="CA53" i="281" s="1"/>
  <c r="CA113" i="281"/>
  <c r="BZ53" i="265"/>
  <c r="BZ37" i="280"/>
  <c r="BZ39" i="280" s="1"/>
  <c r="CA62" i="281"/>
  <c r="CA63" i="281" s="1"/>
  <c r="CA114" i="281" l="1"/>
  <c r="CA31" i="265" s="1"/>
  <c r="CA123" i="281"/>
  <c r="CA124" i="281" s="1"/>
  <c r="CA30" i="265"/>
  <c r="CA33" i="265" s="1"/>
  <c r="CA37" i="265" s="1"/>
  <c r="CA42" i="265" s="1"/>
  <c r="CA47" i="265" s="1"/>
  <c r="CA50" i="265" s="1"/>
  <c r="CA42" i="280" s="1"/>
  <c r="CA36" i="280"/>
  <c r="BZ63" i="265"/>
  <c r="BZ65" i="265" s="1"/>
  <c r="BZ67" i="265" s="1"/>
  <c r="BZ80" i="265" s="1"/>
  <c r="CB60" i="281"/>
  <c r="CA64" i="265"/>
  <c r="CB121" i="281" l="1"/>
  <c r="CB112" i="281" s="1"/>
  <c r="CB113" i="281" s="1"/>
  <c r="CA69" i="265"/>
  <c r="CA75" i="265" s="1"/>
  <c r="CA81" i="265" s="1"/>
  <c r="CB52" i="281"/>
  <c r="CB53" i="281" s="1"/>
  <c r="CB62" i="281" s="1"/>
  <c r="CB63" i="281" s="1"/>
  <c r="CA53" i="265"/>
  <c r="CA37" i="280"/>
  <c r="CA39" i="280" s="1"/>
  <c r="BZ83" i="265"/>
  <c r="BZ82" i="265"/>
  <c r="CB114" i="281" l="1"/>
  <c r="CB31" i="265" s="1"/>
  <c r="CB123" i="281"/>
  <c r="CB124" i="281" s="1"/>
  <c r="CB30" i="265"/>
  <c r="AA30" i="277" s="1"/>
  <c r="CB36" i="280"/>
  <c r="CA63" i="265"/>
  <c r="CA65" i="265" s="1"/>
  <c r="CA67" i="265" s="1"/>
  <c r="CA80" i="265" s="1"/>
  <c r="CC60" i="281"/>
  <c r="CB64" i="265"/>
  <c r="AB64" i="277" s="1"/>
  <c r="CC121" i="281" l="1"/>
  <c r="CC112" i="281" s="1"/>
  <c r="CB69" i="265"/>
  <c r="CB33" i="265"/>
  <c r="CB37" i="265" s="1"/>
  <c r="CB42" i="265" s="1"/>
  <c r="CB47" i="265" s="1"/>
  <c r="CB50" i="265" s="1"/>
  <c r="CB42" i="280" s="1"/>
  <c r="CC52" i="281"/>
  <c r="CC53" i="281" s="1"/>
  <c r="CC113" i="281"/>
  <c r="CC62" i="281"/>
  <c r="CC63" i="281" s="1"/>
  <c r="CB53" i="265"/>
  <c r="CA82" i="265"/>
  <c r="CA83" i="265"/>
  <c r="CB37" i="280" l="1"/>
  <c r="CB39" i="280" s="1"/>
  <c r="CB63" i="265" s="1"/>
  <c r="CB75" i="265"/>
  <c r="CB81" i="265" s="1"/>
  <c r="AB69" i="277"/>
  <c r="AB75" i="277" s="1"/>
  <c r="AB81" i="277" s="1"/>
  <c r="CC114" i="281"/>
  <c r="CC31" i="265" s="1"/>
  <c r="CC123" i="281"/>
  <c r="CC124" i="281" s="1"/>
  <c r="CC30" i="265"/>
  <c r="CC33" i="265" s="1"/>
  <c r="CC37" i="265" s="1"/>
  <c r="CC42" i="265" s="1"/>
  <c r="CC47" i="265" s="1"/>
  <c r="CC50" i="265" s="1"/>
  <c r="CC42" i="280" s="1"/>
  <c r="CD60" i="281"/>
  <c r="CC64" i="265"/>
  <c r="CC36" i="280" l="1"/>
  <c r="CD121" i="281"/>
  <c r="CD112" i="281" s="1"/>
  <c r="CC69" i="265"/>
  <c r="CC75" i="265" s="1"/>
  <c r="CC81" i="265" s="1"/>
  <c r="CD113" i="281"/>
  <c r="CB65" i="265"/>
  <c r="CB67" i="265" s="1"/>
  <c r="CB80" i="265" s="1"/>
  <c r="AB63" i="277"/>
  <c r="AB65" i="277" s="1"/>
  <c r="AB67" i="277" s="1"/>
  <c r="AB80" i="277" s="1"/>
  <c r="CD52" i="281"/>
  <c r="CD53" i="281" s="1"/>
  <c r="CC53" i="265"/>
  <c r="CC37" i="280"/>
  <c r="CC39" i="280" s="1"/>
  <c r="CD114" i="281" l="1"/>
  <c r="CD31" i="265" s="1"/>
  <c r="CD123" i="281"/>
  <c r="CD124" i="281" s="1"/>
  <c r="CC63" i="265"/>
  <c r="CC65" i="265" s="1"/>
  <c r="CC67" i="265" s="1"/>
  <c r="CC80" i="265" s="1"/>
  <c r="CD36" i="280"/>
  <c r="AB83" i="277"/>
  <c r="AB82" i="277"/>
  <c r="CD62" i="281"/>
  <c r="CD63" i="281" s="1"/>
  <c r="CD30" i="265"/>
  <c r="CB83" i="265"/>
  <c r="CB82" i="265"/>
  <c r="CE121" i="281" l="1"/>
  <c r="CE112" i="281" s="1"/>
  <c r="CD69" i="265"/>
  <c r="CD75" i="265" s="1"/>
  <c r="CD81" i="265" s="1"/>
  <c r="CD33" i="265"/>
  <c r="CD37" i="265" s="1"/>
  <c r="CD42" i="265" s="1"/>
  <c r="CD47" i="265" s="1"/>
  <c r="CD50" i="265" s="1"/>
  <c r="CD42" i="280" s="1"/>
  <c r="CE60" i="281"/>
  <c r="CD64" i="265"/>
  <c r="CC82" i="265"/>
  <c r="CC83" i="265"/>
  <c r="CE113" i="281" l="1"/>
  <c r="CE114" i="281" s="1"/>
  <c r="CE31" i="265" s="1"/>
  <c r="CE123" i="281"/>
  <c r="CE52" i="281"/>
  <c r="CE53" i="281" s="1"/>
  <c r="CD53" i="265"/>
  <c r="CD37" i="280"/>
  <c r="CD39" i="280" s="1"/>
  <c r="CE124" i="281" l="1"/>
  <c r="CF121" i="281" s="1"/>
  <c r="CF112" i="281" s="1"/>
  <c r="CE62" i="281"/>
  <c r="CE63" i="281" s="1"/>
  <c r="CE30" i="265"/>
  <c r="CD63" i="265"/>
  <c r="CD65" i="265" s="1"/>
  <c r="CD67" i="265" s="1"/>
  <c r="CD80" i="265" s="1"/>
  <c r="CE36" i="280"/>
  <c r="CE69" i="265" l="1"/>
  <c r="CE75" i="265" s="1"/>
  <c r="CE81" i="265" s="1"/>
  <c r="CD82" i="265"/>
  <c r="CD83" i="265"/>
  <c r="CF60" i="281"/>
  <c r="CE64" i="265"/>
  <c r="CE33" i="265"/>
  <c r="CE37" i="265" s="1"/>
  <c r="CE42" i="265" s="1"/>
  <c r="CE47" i="265" s="1"/>
  <c r="CE50" i="265" s="1"/>
  <c r="CE42" i="280" s="1"/>
  <c r="CF52" i="281" l="1"/>
  <c r="CF53" i="281" s="1"/>
  <c r="CF30" i="265" s="1"/>
  <c r="CF113" i="281"/>
  <c r="CE53" i="265"/>
  <c r="CE37" i="280"/>
  <c r="CE39" i="280" s="1"/>
  <c r="CF62" i="281" l="1"/>
  <c r="CF63" i="281" s="1"/>
  <c r="CG60" i="281" s="1"/>
  <c r="CF114" i="281"/>
  <c r="CF31" i="265" s="1"/>
  <c r="CF33" i="265" s="1"/>
  <c r="CF37" i="265" s="1"/>
  <c r="CF42" i="265" s="1"/>
  <c r="CF47" i="265" s="1"/>
  <c r="CF50" i="265" s="1"/>
  <c r="CF42" i="280" s="1"/>
  <c r="CF123" i="281"/>
  <c r="CF124" i="281" s="1"/>
  <c r="CF64" i="265"/>
  <c r="AC64" i="277" s="1"/>
  <c r="AB30" i="277"/>
  <c r="CE63" i="265"/>
  <c r="CE65" i="265" s="1"/>
  <c r="CE67" i="265" s="1"/>
  <c r="CE80" i="265" s="1"/>
  <c r="CF36" i="280"/>
  <c r="CG121" i="281" l="1"/>
  <c r="CG112" i="281" s="1"/>
  <c r="CG113" i="281" s="1"/>
  <c r="CF69" i="265"/>
  <c r="CG52" i="281"/>
  <c r="CG53" i="281" s="1"/>
  <c r="CG62" i="281" s="1"/>
  <c r="CG63" i="281" s="1"/>
  <c r="CE82" i="265"/>
  <c r="CE83" i="265"/>
  <c r="CF53" i="265"/>
  <c r="CF37" i="280"/>
  <c r="CF39" i="280" s="1"/>
  <c r="CG30" i="265"/>
  <c r="CF75" i="265" l="1"/>
  <c r="CF81" i="265" s="1"/>
  <c r="AC69" i="277"/>
  <c r="AC75" i="277" s="1"/>
  <c r="AC81" i="277" s="1"/>
  <c r="CG114" i="281"/>
  <c r="CG31" i="265" s="1"/>
  <c r="CG123" i="281"/>
  <c r="CG124" i="281" s="1"/>
  <c r="CF63" i="265"/>
  <c r="CG36" i="280"/>
  <c r="CG33" i="265"/>
  <c r="CG37" i="265" s="1"/>
  <c r="CG42" i="265" s="1"/>
  <c r="CG47" i="265" s="1"/>
  <c r="CG50" i="265" s="1"/>
  <c r="CG42" i="280" s="1"/>
  <c r="CH60" i="281"/>
  <c r="CG64" i="265"/>
  <c r="CH121" i="281" l="1"/>
  <c r="CH112" i="281" s="1"/>
  <c r="CG69" i="265"/>
  <c r="CG75" i="265" s="1"/>
  <c r="CG81" i="265" s="1"/>
  <c r="CH113" i="281"/>
  <c r="CH52" i="281"/>
  <c r="CH53" i="281" s="1"/>
  <c r="CG53" i="265"/>
  <c r="CG37" i="280"/>
  <c r="CG39" i="280" s="1"/>
  <c r="CF65" i="265"/>
  <c r="CF67" i="265" s="1"/>
  <c r="CF80" i="265" s="1"/>
  <c r="AC63" i="277"/>
  <c r="AC65" i="277" s="1"/>
  <c r="AC67" i="277" s="1"/>
  <c r="AC80" i="277" s="1"/>
  <c r="CH114" i="281" l="1"/>
  <c r="CH31" i="265" s="1"/>
  <c r="CH123" i="281"/>
  <c r="CH124" i="281" s="1"/>
  <c r="CG63" i="265"/>
  <c r="CG65" i="265" s="1"/>
  <c r="CG67" i="265" s="1"/>
  <c r="CG80" i="265" s="1"/>
  <c r="CH36" i="280"/>
  <c r="AC83" i="277"/>
  <c r="AC82" i="277"/>
  <c r="CH62" i="281"/>
  <c r="CH63" i="281" s="1"/>
  <c r="CH30" i="265"/>
  <c r="CF82" i="265"/>
  <c r="CF83" i="265"/>
  <c r="CI121" i="281" l="1"/>
  <c r="CI112" i="281" s="1"/>
  <c r="CH69" i="265"/>
  <c r="CH75" i="265" s="1"/>
  <c r="CH81" i="265" s="1"/>
  <c r="CI60" i="281"/>
  <c r="CI113" i="281" s="1"/>
  <c r="CH64" i="265"/>
  <c r="CH33" i="265"/>
  <c r="CH37" i="265" s="1"/>
  <c r="CH42" i="265" s="1"/>
  <c r="CH47" i="265" s="1"/>
  <c r="CH50" i="265" s="1"/>
  <c r="CH42" i="280" s="1"/>
  <c r="CG83" i="265"/>
  <c r="CG82" i="265"/>
  <c r="CI114" i="281" l="1"/>
  <c r="CI31" i="265" s="1"/>
  <c r="CI123" i="281"/>
  <c r="CH53" i="265"/>
  <c r="CH37" i="280"/>
  <c r="CH39" i="280" s="1"/>
  <c r="CI52" i="281"/>
  <c r="CI53" i="281" s="1"/>
  <c r="CI124" i="281" l="1"/>
  <c r="CH63" i="265"/>
  <c r="CH65" i="265" s="1"/>
  <c r="CH67" i="265" s="1"/>
  <c r="CH80" i="265" s="1"/>
  <c r="CI36" i="280"/>
  <c r="CI62" i="281"/>
  <c r="CI63" i="281" s="1"/>
  <c r="CI30" i="265"/>
  <c r="CJ121" i="281" l="1"/>
  <c r="CJ112" i="281" s="1"/>
  <c r="CI69" i="265"/>
  <c r="CI75" i="265" s="1"/>
  <c r="CI81" i="265" s="1"/>
  <c r="CJ60" i="281"/>
  <c r="CJ113" i="281" s="1"/>
  <c r="CI64" i="265"/>
  <c r="CH83" i="265"/>
  <c r="CH82" i="265"/>
  <c r="CI33" i="265"/>
  <c r="CI37" i="265" s="1"/>
  <c r="CI42" i="265" s="1"/>
  <c r="CI47" i="265" s="1"/>
  <c r="CI50" i="265" s="1"/>
  <c r="CI42" i="280" s="1"/>
  <c r="CJ114" i="281" l="1"/>
  <c r="CJ31" i="265" s="1"/>
  <c r="CJ123" i="281"/>
  <c r="CI53" i="265"/>
  <c r="CI37" i="280"/>
  <c r="CI39" i="280" s="1"/>
  <c r="CJ52" i="281"/>
  <c r="CJ53" i="281" s="1"/>
  <c r="CJ124" i="281" l="1"/>
  <c r="CJ62" i="281"/>
  <c r="CJ63" i="281" s="1"/>
  <c r="CJ30" i="265"/>
  <c r="CJ36" i="280"/>
  <c r="CI63" i="265"/>
  <c r="CI65" i="265" s="1"/>
  <c r="CI67" i="265" s="1"/>
  <c r="CI80" i="265" s="1"/>
  <c r="CK121" i="281" l="1"/>
  <c r="CK112" i="281" s="1"/>
  <c r="CJ69" i="265"/>
  <c r="CI83" i="265"/>
  <c r="CI82" i="265"/>
  <c r="CJ33" i="265"/>
  <c r="CJ37" i="265" s="1"/>
  <c r="CJ42" i="265" s="1"/>
  <c r="CJ47" i="265" s="1"/>
  <c r="CJ50" i="265" s="1"/>
  <c r="CJ42" i="280" s="1"/>
  <c r="AC30" i="277"/>
  <c r="CK60" i="281"/>
  <c r="CJ64" i="265"/>
  <c r="AD64" i="277" s="1"/>
  <c r="CJ75" i="265" l="1"/>
  <c r="CJ81" i="265" s="1"/>
  <c r="AD69" i="277"/>
  <c r="AD75" i="277" s="1"/>
  <c r="AD81" i="277" s="1"/>
  <c r="CK52" i="281"/>
  <c r="CK53" i="281" s="1"/>
  <c r="CK30" i="265" s="1"/>
  <c r="CK113" i="281"/>
  <c r="CK62" i="281"/>
  <c r="CK63" i="281" s="1"/>
  <c r="CJ53" i="265"/>
  <c r="CJ37" i="280"/>
  <c r="CJ39" i="280" s="1"/>
  <c r="CK114" i="281" l="1"/>
  <c r="CK31" i="265" s="1"/>
  <c r="CK123" i="281"/>
  <c r="CK124" i="281" s="1"/>
  <c r="CL60" i="281"/>
  <c r="CK64" i="265"/>
  <c r="CJ63" i="265"/>
  <c r="CK36" i="280"/>
  <c r="CK33" i="265"/>
  <c r="CK37" i="265" s="1"/>
  <c r="CK42" i="265" s="1"/>
  <c r="CK47" i="265" s="1"/>
  <c r="CK50" i="265" s="1"/>
  <c r="CK42" i="280" s="1"/>
  <c r="CL121" i="281" l="1"/>
  <c r="CL112" i="281" s="1"/>
  <c r="CL113" i="281" s="1"/>
  <c r="CK69" i="265"/>
  <c r="CK75" i="265" s="1"/>
  <c r="CK81" i="265" s="1"/>
  <c r="CL52" i="281"/>
  <c r="CL53" i="281" s="1"/>
  <c r="CL30" i="265" s="1"/>
  <c r="CK53" i="265"/>
  <c r="CK37" i="280"/>
  <c r="CK39" i="280" s="1"/>
  <c r="CJ65" i="265"/>
  <c r="CJ67" i="265" s="1"/>
  <c r="CJ80" i="265" s="1"/>
  <c r="AD63" i="277"/>
  <c r="AD65" i="277" s="1"/>
  <c r="AD67" i="277" s="1"/>
  <c r="AD80" i="277" s="1"/>
  <c r="CL62" i="281" l="1"/>
  <c r="CL63" i="281" s="1"/>
  <c r="CL114" i="281"/>
  <c r="CL31" i="265" s="1"/>
  <c r="CL123" i="281"/>
  <c r="CL124" i="281" s="1"/>
  <c r="AD82" i="277"/>
  <c r="AD83" i="277"/>
  <c r="CL33" i="265"/>
  <c r="CL37" i="265" s="1"/>
  <c r="CL42" i="265" s="1"/>
  <c r="CL47" i="265" s="1"/>
  <c r="CL50" i="265" s="1"/>
  <c r="CL42" i="280" s="1"/>
  <c r="CL36" i="280"/>
  <c r="CK63" i="265"/>
  <c r="CK65" i="265" s="1"/>
  <c r="CK67" i="265" s="1"/>
  <c r="CK80" i="265" s="1"/>
  <c r="CM60" i="281"/>
  <c r="CL64" i="265"/>
  <c r="CJ83" i="265"/>
  <c r="CJ82" i="265"/>
  <c r="CM121" i="281" l="1"/>
  <c r="CM112" i="281" s="1"/>
  <c r="CM113" i="281" s="1"/>
  <c r="CL69" i="265"/>
  <c r="CL75" i="265" s="1"/>
  <c r="CL81" i="265" s="1"/>
  <c r="CM52" i="281"/>
  <c r="CM53" i="281" s="1"/>
  <c r="CM62" i="281"/>
  <c r="CM63" i="281" s="1"/>
  <c r="CL53" i="265"/>
  <c r="CL37" i="280"/>
  <c r="CL39" i="280" s="1"/>
  <c r="CK82" i="265"/>
  <c r="CK83" i="265"/>
  <c r="CM114" i="281" l="1"/>
  <c r="CM31" i="265" s="1"/>
  <c r="CM123" i="281"/>
  <c r="CM124" i="281" s="1"/>
  <c r="CM30" i="265"/>
  <c r="CM33" i="265" s="1"/>
  <c r="CM37" i="265" s="1"/>
  <c r="CM42" i="265" s="1"/>
  <c r="CM47" i="265" s="1"/>
  <c r="CM50" i="265" s="1"/>
  <c r="CM42" i="280" s="1"/>
  <c r="CM36" i="280"/>
  <c r="CL63" i="265"/>
  <c r="CL65" i="265" s="1"/>
  <c r="CL67" i="265" s="1"/>
  <c r="CL80" i="265" s="1"/>
  <c r="CN60" i="281"/>
  <c r="CM64" i="265"/>
  <c r="CN121" i="281" l="1"/>
  <c r="CN112" i="281" s="1"/>
  <c r="CM69" i="265"/>
  <c r="CM75" i="265" s="1"/>
  <c r="CM81" i="265" s="1"/>
  <c r="CN113" i="281"/>
  <c r="CM53" i="265"/>
  <c r="CM37" i="280"/>
  <c r="CN52" i="281"/>
  <c r="CN53" i="281" s="1"/>
  <c r="CL83" i="265"/>
  <c r="CL82" i="265"/>
  <c r="CM39" i="280"/>
  <c r="CN114" i="281" l="1"/>
  <c r="CN31" i="265" s="1"/>
  <c r="CN123" i="281"/>
  <c r="CN124" i="281" s="1"/>
  <c r="CN62" i="281"/>
  <c r="CN63" i="281" s="1"/>
  <c r="CN30" i="265"/>
  <c r="CM63" i="265"/>
  <c r="CM65" i="265" s="1"/>
  <c r="CM67" i="265" s="1"/>
  <c r="CM80" i="265" s="1"/>
  <c r="CN36" i="280"/>
  <c r="CO121" i="281" l="1"/>
  <c r="CO112" i="281" s="1"/>
  <c r="CN69" i="265"/>
  <c r="CN33" i="265"/>
  <c r="CN37" i="265" s="1"/>
  <c r="CN42" i="265" s="1"/>
  <c r="CN47" i="265" s="1"/>
  <c r="CN50" i="265" s="1"/>
  <c r="CN42" i="280" s="1"/>
  <c r="AD30" i="277"/>
  <c r="CM83" i="265"/>
  <c r="CM82" i="265"/>
  <c r="CO60" i="281"/>
  <c r="CN64" i="265"/>
  <c r="AE64" i="277" s="1"/>
  <c r="CN75" i="265" l="1"/>
  <c r="CN81" i="265" s="1"/>
  <c r="AE69" i="277"/>
  <c r="AE75" i="277" s="1"/>
  <c r="AE81" i="277" s="1"/>
  <c r="CO52" i="281"/>
  <c r="CO53" i="281" s="1"/>
  <c r="CO113" i="281"/>
  <c r="CO62" i="281"/>
  <c r="CO63" i="281" s="1"/>
  <c r="CN53" i="265"/>
  <c r="CN37" i="280"/>
  <c r="CN39" i="280" s="1"/>
  <c r="CO114" i="281" l="1"/>
  <c r="CO31" i="265" s="1"/>
  <c r="CO123" i="281"/>
  <c r="CO124" i="281" s="1"/>
  <c r="CO30" i="265"/>
  <c r="CP60" i="281"/>
  <c r="CO64" i="265"/>
  <c r="CO36" i="280"/>
  <c r="CN63" i="265"/>
  <c r="CO33" i="265" l="1"/>
  <c r="CO37" i="265" s="1"/>
  <c r="CO42" i="265" s="1"/>
  <c r="CO47" i="265" s="1"/>
  <c r="CO50" i="265" s="1"/>
  <c r="CO42" i="280" s="1"/>
  <c r="CP121" i="281"/>
  <c r="CP112" i="281" s="1"/>
  <c r="CO69" i="265"/>
  <c r="CO75" i="265" s="1"/>
  <c r="CO81" i="265" s="1"/>
  <c r="CP113" i="281"/>
  <c r="CP114" i="281" s="1"/>
  <c r="CP31" i="265" s="1"/>
  <c r="CO53" i="265"/>
  <c r="CP52" i="281"/>
  <c r="CP53" i="281" s="1"/>
  <c r="CN65" i="265"/>
  <c r="CN67" i="265" s="1"/>
  <c r="CN80" i="265" s="1"/>
  <c r="AE63" i="277"/>
  <c r="AE65" i="277" s="1"/>
  <c r="AE67" i="277" s="1"/>
  <c r="AE80" i="277" s="1"/>
  <c r="CO37" i="280" l="1"/>
  <c r="CO39" i="280" s="1"/>
  <c r="CP36" i="280" s="1"/>
  <c r="CP123" i="281"/>
  <c r="CP124" i="281" s="1"/>
  <c r="AE83" i="277"/>
  <c r="AE82" i="277"/>
  <c r="CP62" i="281"/>
  <c r="CP63" i="281" s="1"/>
  <c r="CP30" i="265"/>
  <c r="CO63" i="265"/>
  <c r="CO65" i="265" s="1"/>
  <c r="CO67" i="265" s="1"/>
  <c r="CO80" i="265" s="1"/>
  <c r="CN82" i="265"/>
  <c r="CN83" i="265"/>
  <c r="CQ121" i="281" l="1"/>
  <c r="CQ112" i="281" s="1"/>
  <c r="CP69" i="265"/>
  <c r="CP75" i="265" s="1"/>
  <c r="CP81" i="265" s="1"/>
  <c r="CQ60" i="281"/>
  <c r="CP64" i="265"/>
  <c r="CO82" i="265"/>
  <c r="CO83" i="265"/>
  <c r="CP33" i="265"/>
  <c r="CP37" i="265" s="1"/>
  <c r="CP42" i="265" s="1"/>
  <c r="CP47" i="265" s="1"/>
  <c r="CP50" i="265" s="1"/>
  <c r="CP42" i="280" s="1"/>
  <c r="CQ52" i="281" l="1"/>
  <c r="CQ53" i="281" s="1"/>
  <c r="CQ62" i="281" s="1"/>
  <c r="CQ63" i="281" s="1"/>
  <c r="CQ113" i="281"/>
  <c r="CP53" i="265"/>
  <c r="CP37" i="280"/>
  <c r="CP39" i="280" s="1"/>
  <c r="CQ114" i="281" l="1"/>
  <c r="CQ31" i="265" s="1"/>
  <c r="CQ123" i="281"/>
  <c r="CQ124" i="281" s="1"/>
  <c r="CQ30" i="265"/>
  <c r="CP63" i="265"/>
  <c r="CP65" i="265" s="1"/>
  <c r="CP67" i="265" s="1"/>
  <c r="CP80" i="265" s="1"/>
  <c r="CQ36" i="280"/>
  <c r="CR60" i="281"/>
  <c r="CQ64" i="265"/>
  <c r="CQ33" i="265" l="1"/>
  <c r="CQ37" i="265" s="1"/>
  <c r="CQ42" i="265" s="1"/>
  <c r="CQ47" i="265" s="1"/>
  <c r="CQ50" i="265" s="1"/>
  <c r="CQ42" i="280" s="1"/>
  <c r="CR121" i="281"/>
  <c r="CR112" i="281" s="1"/>
  <c r="CQ69" i="265"/>
  <c r="CQ75" i="265" s="1"/>
  <c r="CQ81" i="265" s="1"/>
  <c r="CR113" i="281"/>
  <c r="CR52" i="281"/>
  <c r="CR53" i="281" s="1"/>
  <c r="CP83" i="265"/>
  <c r="CP82" i="265"/>
  <c r="CQ37" i="280"/>
  <c r="CQ39" i="280" s="1"/>
  <c r="CQ53" i="265" l="1"/>
  <c r="CR114" i="281"/>
  <c r="CR31" i="265" s="1"/>
  <c r="AE31" i="277" s="1"/>
  <c r="CR123" i="281"/>
  <c r="CR124" i="281" s="1"/>
  <c r="CQ63" i="265"/>
  <c r="CQ65" i="265" s="1"/>
  <c r="CQ67" i="265" s="1"/>
  <c r="CQ80" i="265" s="1"/>
  <c r="CR36" i="280"/>
  <c r="CR62" i="281"/>
  <c r="CR63" i="281" s="1"/>
  <c r="CR30" i="265"/>
  <c r="CS121" i="281" l="1"/>
  <c r="CS112" i="281" s="1"/>
  <c r="CR69" i="265"/>
  <c r="CS60" i="281"/>
  <c r="CS113" i="281" s="1"/>
  <c r="CR64" i="265"/>
  <c r="AF64" i="277" s="1"/>
  <c r="CQ82" i="265"/>
  <c r="CQ83" i="265"/>
  <c r="CR33" i="265"/>
  <c r="CR37" i="265" s="1"/>
  <c r="CR42" i="265" s="1"/>
  <c r="CR47" i="265" s="1"/>
  <c r="CR50" i="265" s="1"/>
  <c r="CR42" i="280" s="1"/>
  <c r="AE30" i="277"/>
  <c r="AE33" i="277" s="1"/>
  <c r="AE37" i="277" s="1"/>
  <c r="AE41" i="277" s="1"/>
  <c r="AE46" i="277" s="1"/>
  <c r="AE49" i="277" s="1"/>
  <c r="AE52" i="277" s="1"/>
  <c r="CR75" i="265" l="1"/>
  <c r="CR81" i="265" s="1"/>
  <c r="AF69" i="277"/>
  <c r="AF75" i="277" s="1"/>
  <c r="AF81" i="277" s="1"/>
  <c r="CS114" i="281"/>
  <c r="CS31" i="265" s="1"/>
  <c r="CS123" i="281"/>
  <c r="CR53" i="265"/>
  <c r="CR37" i="280"/>
  <c r="CR39" i="280" s="1"/>
  <c r="CS52" i="281"/>
  <c r="CS53" i="281" s="1"/>
  <c r="CS124" i="281" l="1"/>
  <c r="CR63" i="265"/>
  <c r="CS36" i="280"/>
  <c r="CS62" i="281"/>
  <c r="CS63" i="281" s="1"/>
  <c r="CS30" i="265"/>
  <c r="CT121" i="281" l="1"/>
  <c r="CT112" i="281" s="1"/>
  <c r="CS69" i="265"/>
  <c r="CS75" i="265" s="1"/>
  <c r="CS81" i="265" s="1"/>
  <c r="CT60" i="28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42" i="280" s="1"/>
  <c r="CT52" i="281" l="1"/>
  <c r="CT53" i="281" s="1"/>
  <c r="CT113" i="281"/>
  <c r="AF83" i="277"/>
  <c r="AF82" i="277"/>
  <c r="CS53" i="265"/>
  <c r="CS37" i="280"/>
  <c r="CS39" i="280" s="1"/>
  <c r="CR82" i="265"/>
  <c r="CR83" i="265"/>
  <c r="CT62" i="281"/>
  <c r="CT63" i="281" s="1"/>
  <c r="CT30" i="265"/>
  <c r="CT114" i="281" l="1"/>
  <c r="CT31" i="265" s="1"/>
  <c r="CT33" i="265" s="1"/>
  <c r="CT37" i="265" s="1"/>
  <c r="CT42" i="265" s="1"/>
  <c r="CT47" i="265" s="1"/>
  <c r="CT50" i="265" s="1"/>
  <c r="CT42" i="280" s="1"/>
  <c r="CT123" i="281"/>
  <c r="CT124" i="281" s="1"/>
  <c r="CS63" i="265"/>
  <c r="CS65" i="265" s="1"/>
  <c r="CS67" i="265" s="1"/>
  <c r="CS80" i="265" s="1"/>
  <c r="CT36" i="280"/>
  <c r="CU60" i="281"/>
  <c r="CT64" i="265"/>
  <c r="CU121" i="281" l="1"/>
  <c r="CU112" i="281" s="1"/>
  <c r="CU113" i="281" s="1"/>
  <c r="CT69" i="265"/>
  <c r="CT75" i="265" s="1"/>
  <c r="CT81" i="265" s="1"/>
  <c r="CU52" i="281"/>
  <c r="CU53" i="281" s="1"/>
  <c r="CU62" i="281" s="1"/>
  <c r="CU63" i="281" s="1"/>
  <c r="CS83" i="265"/>
  <c r="CS82" i="265"/>
  <c r="CT53" i="265"/>
  <c r="CT37" i="280"/>
  <c r="CT39" i="280" s="1"/>
  <c r="CU114" i="281" l="1"/>
  <c r="CU31" i="265" s="1"/>
  <c r="CU123" i="281"/>
  <c r="CU124" i="281" s="1"/>
  <c r="CU30" i="265"/>
  <c r="CU36" i="280"/>
  <c r="CT63" i="265"/>
  <c r="CT65" i="265" s="1"/>
  <c r="CT67" i="265" s="1"/>
  <c r="CT80" i="265" s="1"/>
  <c r="CV60" i="281"/>
  <c r="CU64" i="265"/>
  <c r="CU33" i="265" l="1"/>
  <c r="CU37" i="265" s="1"/>
  <c r="CU42" i="265" s="1"/>
  <c r="CU47" i="265" s="1"/>
  <c r="CU50" i="265" s="1"/>
  <c r="CU42" i="280" s="1"/>
  <c r="CV121" i="281"/>
  <c r="CV112" i="281" s="1"/>
  <c r="CV113" i="281" s="1"/>
  <c r="CU69" i="265"/>
  <c r="CU75" i="265" s="1"/>
  <c r="CU81" i="265" s="1"/>
  <c r="CV52" i="281"/>
  <c r="CV53" i="281" s="1"/>
  <c r="CV62" i="281" s="1"/>
  <c r="CV63" i="281" s="1"/>
  <c r="CT82" i="265"/>
  <c r="CT83" i="265"/>
  <c r="CU37" i="280"/>
  <c r="CU39" i="280" s="1"/>
  <c r="CU53" i="265" l="1"/>
  <c r="CV114" i="281"/>
  <c r="CV31" i="265" s="1"/>
  <c r="CV123" i="281"/>
  <c r="CV124" i="281" s="1"/>
  <c r="CV30" i="265"/>
  <c r="CV33" i="265" s="1"/>
  <c r="CV37" i="265" s="1"/>
  <c r="CV42" i="265" s="1"/>
  <c r="CV47" i="265" s="1"/>
  <c r="CV50" i="265" s="1"/>
  <c r="CV42" i="280" s="1"/>
  <c r="CW60" i="281"/>
  <c r="CV64" i="265"/>
  <c r="AG64" i="277" s="1"/>
  <c r="CV36" i="280"/>
  <c r="CU63" i="265"/>
  <c r="CU65" i="265" s="1"/>
  <c r="CU67" i="265" s="1"/>
  <c r="CU80" i="265" s="1"/>
  <c r="AF30" i="277" l="1"/>
  <c r="CW121" i="281"/>
  <c r="CW112" i="281" s="1"/>
  <c r="CW113" i="281" s="1"/>
  <c r="CV69" i="265"/>
  <c r="CW52" i="281"/>
  <c r="CW53" i="281" s="1"/>
  <c r="CW62" i="281" s="1"/>
  <c r="CW63" i="281" s="1"/>
  <c r="CU82" i="265"/>
  <c r="CU83" i="265"/>
  <c r="CV53" i="265"/>
  <c r="CV37" i="280"/>
  <c r="CV39" i="280" s="1"/>
  <c r="CV75" i="265" l="1"/>
  <c r="CV81" i="265" s="1"/>
  <c r="AG69" i="277"/>
  <c r="AG75" i="277" s="1"/>
  <c r="AG81" i="277" s="1"/>
  <c r="CW114" i="281"/>
  <c r="CW31" i="265" s="1"/>
  <c r="CW123" i="281"/>
  <c r="CW124" i="281" s="1"/>
  <c r="CW30" i="265"/>
  <c r="CW33" i="265" s="1"/>
  <c r="CW37" i="265" s="1"/>
  <c r="CW42" i="265" s="1"/>
  <c r="CW47" i="265" s="1"/>
  <c r="CW50" i="265" s="1"/>
  <c r="CW42" i="280" s="1"/>
  <c r="CW36" i="280"/>
  <c r="CV63" i="265"/>
  <c r="CX60" i="281"/>
  <c r="CW64" i="265"/>
  <c r="CX121" i="281" l="1"/>
  <c r="CX112" i="281" s="1"/>
  <c r="CX113" i="281" s="1"/>
  <c r="CW69" i="265"/>
  <c r="CW75" i="265" s="1"/>
  <c r="CW81" i="265" s="1"/>
  <c r="CX52" i="281"/>
  <c r="CX53" i="281" s="1"/>
  <c r="CX30" i="265" s="1"/>
  <c r="CV65" i="265"/>
  <c r="CV67" i="265" s="1"/>
  <c r="CV80" i="265" s="1"/>
  <c r="AG63" i="277"/>
  <c r="AG65" i="277" s="1"/>
  <c r="AG67" i="277" s="1"/>
  <c r="AG80" i="277" s="1"/>
  <c r="CW53" i="265"/>
  <c r="CW37" i="280"/>
  <c r="CW39" i="280" s="1"/>
  <c r="CX62" i="281" l="1"/>
  <c r="CX63" i="281" s="1"/>
  <c r="CX114" i="281"/>
  <c r="CX31" i="265" s="1"/>
  <c r="CX123" i="281"/>
  <c r="CX124" i="281" s="1"/>
  <c r="CX36" i="280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42" i="280" s="1"/>
  <c r="CY60" i="281"/>
  <c r="CX64" i="265"/>
  <c r="CV83" i="265"/>
  <c r="CV82" i="265"/>
  <c r="CY121" i="281" l="1"/>
  <c r="CY112" i="281" s="1"/>
  <c r="CY113" i="281" s="1"/>
  <c r="CX69" i="265"/>
  <c r="CX75" i="265" s="1"/>
  <c r="CX81" i="265" s="1"/>
  <c r="CY52" i="281"/>
  <c r="CY53" i="281" s="1"/>
  <c r="CY62" i="281" s="1"/>
  <c r="CY63" i="281" s="1"/>
  <c r="CW82" i="265"/>
  <c r="CW83" i="265"/>
  <c r="CX53" i="265"/>
  <c r="CX37" i="280"/>
  <c r="CX39" i="280" s="1"/>
  <c r="CY114" i="281" l="1"/>
  <c r="CY31" i="265" s="1"/>
  <c r="CY123" i="281"/>
  <c r="CY124" i="281" s="1"/>
  <c r="CY30" i="265"/>
  <c r="CZ60" i="281"/>
  <c r="CY64" i="265"/>
  <c r="CY36" i="280"/>
  <c r="CX63" i="265"/>
  <c r="CX65" i="265" s="1"/>
  <c r="CX67" i="265" s="1"/>
  <c r="CX80" i="265" s="1"/>
  <c r="CY33" i="265" l="1"/>
  <c r="CY37" i="265" s="1"/>
  <c r="CY42" i="265" s="1"/>
  <c r="CY47" i="265" s="1"/>
  <c r="CY50" i="265" s="1"/>
  <c r="CY42" i="280" s="1"/>
  <c r="CZ121" i="281"/>
  <c r="CZ112" i="281" s="1"/>
  <c r="CZ113" i="281" s="1"/>
  <c r="CY69" i="265"/>
  <c r="CY75" i="265" s="1"/>
  <c r="CY81" i="265" s="1"/>
  <c r="CZ52" i="281"/>
  <c r="CZ53" i="281" s="1"/>
  <c r="CZ30" i="265" s="1"/>
  <c r="CX82" i="265"/>
  <c r="CX83" i="265"/>
  <c r="CY53" i="265"/>
  <c r="CZ62" i="281"/>
  <c r="CZ63" i="281" s="1"/>
  <c r="CY37" i="280" l="1"/>
  <c r="CY39" i="280" s="1"/>
  <c r="CZ36" i="280" s="1"/>
  <c r="CZ114" i="281"/>
  <c r="CZ31" i="265" s="1"/>
  <c r="CZ33" i="265" s="1"/>
  <c r="CZ37" i="265" s="1"/>
  <c r="CZ42" i="265" s="1"/>
  <c r="CZ47" i="265" s="1"/>
  <c r="CZ50" i="265" s="1"/>
  <c r="CZ42" i="280" s="1"/>
  <c r="CZ123" i="281"/>
  <c r="CZ124" i="281" s="1"/>
  <c r="CY63" i="265"/>
  <c r="CY65" i="265" s="1"/>
  <c r="CY67" i="265" s="1"/>
  <c r="CY80" i="265" s="1"/>
  <c r="AG30" i="277"/>
  <c r="DA60" i="281"/>
  <c r="CZ64" i="265"/>
  <c r="AH64" i="277" s="1"/>
  <c r="DA121" i="281" l="1"/>
  <c r="DA112" i="281" s="1"/>
  <c r="DA113" i="281" s="1"/>
  <c r="CZ69" i="265"/>
  <c r="DA52" i="281"/>
  <c r="DA53" i="281" s="1"/>
  <c r="DA30" i="265" s="1"/>
  <c r="CY83" i="265"/>
  <c r="CY82" i="265"/>
  <c r="CZ53" i="265"/>
  <c r="CZ37" i="280"/>
  <c r="CZ39" i="280" s="1"/>
  <c r="DA62" i="281" l="1"/>
  <c r="DA63" i="281" s="1"/>
  <c r="CZ75" i="265"/>
  <c r="CZ81" i="265" s="1"/>
  <c r="AH69" i="277"/>
  <c r="AH75" i="277" s="1"/>
  <c r="AH81" i="277" s="1"/>
  <c r="DA114" i="281"/>
  <c r="DA31" i="265" s="1"/>
  <c r="DA123" i="281"/>
  <c r="DA124" i="281" s="1"/>
  <c r="CZ63" i="265"/>
  <c r="DA36" i="280"/>
  <c r="DA33" i="265"/>
  <c r="DA37" i="265" s="1"/>
  <c r="DA42" i="265" s="1"/>
  <c r="DA47" i="265" s="1"/>
  <c r="DA50" i="265" s="1"/>
  <c r="DA42" i="280" s="1"/>
  <c r="DB60" i="281"/>
  <c r="DA64" i="265"/>
  <c r="DB121" i="281" l="1"/>
  <c r="DB112" i="281" s="1"/>
  <c r="DA69" i="265"/>
  <c r="DA75" i="265" s="1"/>
  <c r="DA81" i="265" s="1"/>
  <c r="DB113" i="281"/>
  <c r="DB114" i="281" s="1"/>
  <c r="DB31" i="265" s="1"/>
  <c r="DB52" i="281"/>
  <c r="DB53" i="281" s="1"/>
  <c r="DA53" i="265"/>
  <c r="DA37" i="280"/>
  <c r="DA39" i="280" s="1"/>
  <c r="CZ65" i="265"/>
  <c r="CZ67" i="265" s="1"/>
  <c r="CZ80" i="265" s="1"/>
  <c r="AH63" i="277"/>
  <c r="AH65" i="277" s="1"/>
  <c r="AH67" i="277" s="1"/>
  <c r="AH80" i="277" s="1"/>
  <c r="DB123" i="281" l="1"/>
  <c r="DB124" i="281" s="1"/>
  <c r="DB36" i="280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C121" i="281" l="1"/>
  <c r="DC112" i="281" s="1"/>
  <c r="DB69" i="265"/>
  <c r="DB75" i="265" s="1"/>
  <c r="DB81" i="265" s="1"/>
  <c r="DB33" i="265"/>
  <c r="DB37" i="265" s="1"/>
  <c r="DB42" i="265" s="1"/>
  <c r="DB47" i="265" s="1"/>
  <c r="DB50" i="265" s="1"/>
  <c r="DB42" i="280" s="1"/>
  <c r="DA82" i="265"/>
  <c r="DA83" i="265"/>
  <c r="DC60" i="281"/>
  <c r="DB64" i="265"/>
  <c r="DC52" i="281" l="1"/>
  <c r="DC53" i="281" s="1"/>
  <c r="DC62" i="281" s="1"/>
  <c r="DC63" i="281" s="1"/>
  <c r="DC113" i="281"/>
  <c r="DB53" i="265"/>
  <c r="DB37" i="280"/>
  <c r="DB39" i="280" s="1"/>
  <c r="DC114" i="281" l="1"/>
  <c r="DC31" i="265" s="1"/>
  <c r="DC123" i="281"/>
  <c r="DC124" i="281" s="1"/>
  <c r="DC30" i="265"/>
  <c r="DC36" i="280"/>
  <c r="DB63" i="265"/>
  <c r="DB65" i="265" s="1"/>
  <c r="DB67" i="265" s="1"/>
  <c r="DB80" i="265" s="1"/>
  <c r="DD60" i="281"/>
  <c r="DC64" i="265"/>
  <c r="DC33" i="265" l="1"/>
  <c r="DC37" i="265" s="1"/>
  <c r="DC42" i="265" s="1"/>
  <c r="DC47" i="265" s="1"/>
  <c r="DC50" i="265" s="1"/>
  <c r="DC42" i="280" s="1"/>
  <c r="DD121" i="281"/>
  <c r="DD112" i="281" s="1"/>
  <c r="DD113" i="281" s="1"/>
  <c r="DC69" i="265"/>
  <c r="DC75" i="265" s="1"/>
  <c r="DC81" i="265" s="1"/>
  <c r="DD52" i="281"/>
  <c r="DD53" i="281" s="1"/>
  <c r="DD30" i="265" s="1"/>
  <c r="DB83" i="265"/>
  <c r="DB82" i="265"/>
  <c r="DC37" i="280"/>
  <c r="DC39" i="280" s="1"/>
  <c r="DC53" i="265" l="1"/>
  <c r="DD62" i="281"/>
  <c r="DD63" i="281" s="1"/>
  <c r="DE60" i="281" s="1"/>
  <c r="DD114" i="281"/>
  <c r="DD31" i="265" s="1"/>
  <c r="AH31" i="277" s="1"/>
  <c r="DD123" i="281"/>
  <c r="DD124" i="281" s="1"/>
  <c r="DD36" i="280"/>
  <c r="DC63" i="265"/>
  <c r="DC65" i="265" s="1"/>
  <c r="DC67" i="265" s="1"/>
  <c r="DC80" i="265" s="1"/>
  <c r="DD33" i="265"/>
  <c r="DD37" i="265" s="1"/>
  <c r="DD42" i="265" s="1"/>
  <c r="DD47" i="265" s="1"/>
  <c r="DD50" i="265" s="1"/>
  <c r="DD42" i="280" s="1"/>
  <c r="AH30" i="277"/>
  <c r="DD64" i="265"/>
  <c r="AI64" i="277" s="1"/>
  <c r="AH33" i="277" l="1"/>
  <c r="AH37" i="277" s="1"/>
  <c r="AH41" i="277" s="1"/>
  <c r="AH46" i="277" s="1"/>
  <c r="AH49" i="277" s="1"/>
  <c r="AH52" i="277" s="1"/>
  <c r="DE121" i="281"/>
  <c r="DE112" i="281" s="1"/>
  <c r="DD69" i="265"/>
  <c r="DE113" i="281"/>
  <c r="DC82" i="265"/>
  <c r="DC83" i="265"/>
  <c r="DE52" i="281"/>
  <c r="DE53" i="281" s="1"/>
  <c r="DD53" i="265"/>
  <c r="DD37" i="280"/>
  <c r="DD39" i="280" s="1"/>
  <c r="DD75" i="265" l="1"/>
  <c r="DD81" i="265" s="1"/>
  <c r="AI69" i="277"/>
  <c r="AI75" i="277" s="1"/>
  <c r="AI81" i="277" s="1"/>
  <c r="DE114" i="281"/>
  <c r="DE31" i="265" s="1"/>
  <c r="DE123" i="281"/>
  <c r="DE124" i="281" s="1"/>
  <c r="DE36" i="280"/>
  <c r="DD63" i="265"/>
  <c r="DE62" i="281"/>
  <c r="DE63" i="281" s="1"/>
  <c r="DE30" i="265"/>
  <c r="DF121" i="281" l="1"/>
  <c r="DF112" i="281" s="1"/>
  <c r="DE69" i="265"/>
  <c r="DE75" i="265" s="1"/>
  <c r="DE81" i="265" s="1"/>
  <c r="DF60" i="281"/>
  <c r="DE64" i="265"/>
  <c r="DE33" i="265"/>
  <c r="DE37" i="265" s="1"/>
  <c r="DE42" i="265" s="1"/>
  <c r="DE47" i="265" s="1"/>
  <c r="DE50" i="265" s="1"/>
  <c r="DE42" i="280" s="1"/>
  <c r="DD65" i="265"/>
  <c r="DD67" i="265" s="1"/>
  <c r="DD80" i="265" s="1"/>
  <c r="AI63" i="277"/>
  <c r="AI65" i="277" s="1"/>
  <c r="AI67" i="277" s="1"/>
  <c r="AI80" i="277" s="1"/>
  <c r="DF52" i="281" l="1"/>
  <c r="DF53" i="281" s="1"/>
  <c r="DF113" i="281"/>
  <c r="AI82" i="277"/>
  <c r="AI83" i="277"/>
  <c r="DD82" i="265"/>
  <c r="DD83" i="265"/>
  <c r="DE53" i="265"/>
  <c r="DE37" i="280"/>
  <c r="DE39" i="280" s="1"/>
  <c r="DF62" i="281"/>
  <c r="DF63" i="281" s="1"/>
  <c r="DF30" i="265" l="1"/>
  <c r="DF114" i="281"/>
  <c r="DF31" i="265" s="1"/>
  <c r="DF123" i="281"/>
  <c r="DF124" i="281" s="1"/>
  <c r="DF36" i="280"/>
  <c r="DE63" i="265"/>
  <c r="DE65" i="265" s="1"/>
  <c r="DE67" i="265" s="1"/>
  <c r="DE80" i="265" s="1"/>
  <c r="DG60" i="281"/>
  <c r="DF64" i="265"/>
  <c r="DF33" i="265" l="1"/>
  <c r="DF37" i="265" s="1"/>
  <c r="DF42" i="265" s="1"/>
  <c r="DF47" i="265" s="1"/>
  <c r="DF50" i="265" s="1"/>
  <c r="DF42" i="280" s="1"/>
  <c r="DG121" i="281"/>
  <c r="DG112" i="281" s="1"/>
  <c r="DG113" i="281" s="1"/>
  <c r="DF69" i="265"/>
  <c r="DF75" i="265" s="1"/>
  <c r="DF81" i="265" s="1"/>
  <c r="DG52" i="281"/>
  <c r="DG53" i="281" s="1"/>
  <c r="DG62" i="281" s="1"/>
  <c r="DG63" i="281" s="1"/>
  <c r="DE82" i="265"/>
  <c r="DE83" i="265"/>
  <c r="DF53" i="265"/>
  <c r="DF37" i="280"/>
  <c r="DF39" i="280" s="1"/>
  <c r="DG114" i="281" l="1"/>
  <c r="DG31" i="265" s="1"/>
  <c r="DG123" i="281"/>
  <c r="DG124" i="281" s="1"/>
  <c r="DG30" i="265"/>
  <c r="DG36" i="280"/>
  <c r="DF63" i="265"/>
  <c r="DF65" i="265" s="1"/>
  <c r="DF67" i="265" s="1"/>
  <c r="DF80" i="265" s="1"/>
  <c r="DH60" i="281"/>
  <c r="DG64" i="265"/>
  <c r="DG33" i="265" l="1"/>
  <c r="DG37" i="265" s="1"/>
  <c r="DG42" i="265" s="1"/>
  <c r="DG47" i="265" s="1"/>
  <c r="DG50" i="265" s="1"/>
  <c r="DG42" i="280" s="1"/>
  <c r="DH121" i="281"/>
  <c r="DH112" i="281" s="1"/>
  <c r="DH113" i="281" s="1"/>
  <c r="DG69" i="265"/>
  <c r="DG75" i="265" s="1"/>
  <c r="DG81" i="265" s="1"/>
  <c r="DH52" i="281"/>
  <c r="DH53" i="281" s="1"/>
  <c r="DH30" i="265" s="1"/>
  <c r="DF83" i="265"/>
  <c r="DF82" i="265"/>
  <c r="DG53" i="265"/>
  <c r="DG37" i="280"/>
  <c r="DG39" i="280" s="1"/>
  <c r="DH62" i="281" l="1"/>
  <c r="DH63" i="281" s="1"/>
  <c r="DH114" i="281"/>
  <c r="DH31" i="265" s="1"/>
  <c r="DH123" i="281"/>
  <c r="DH124" i="281" s="1"/>
  <c r="DH33" i="265"/>
  <c r="DH37" i="265" s="1"/>
  <c r="DH42" i="265" s="1"/>
  <c r="DH47" i="265" s="1"/>
  <c r="DH50" i="265" s="1"/>
  <c r="DH42" i="280" s="1"/>
  <c r="AI30" i="277"/>
  <c r="DH36" i="280"/>
  <c r="DG63" i="265"/>
  <c r="DG65" i="265" s="1"/>
  <c r="DG67" i="265" s="1"/>
  <c r="DG80" i="265" s="1"/>
  <c r="DI60" i="281"/>
  <c r="DH64" i="265"/>
  <c r="AJ64" i="277" s="1"/>
  <c r="DI121" i="281" l="1"/>
  <c r="DI112" i="281" s="1"/>
  <c r="DI113" i="281" s="1"/>
  <c r="DH69" i="265"/>
  <c r="DI52" i="281"/>
  <c r="DI53" i="281" s="1"/>
  <c r="DI30" i="265" s="1"/>
  <c r="DG83" i="265"/>
  <c r="DG82" i="265"/>
  <c r="DH53" i="265"/>
  <c r="DH37" i="280"/>
  <c r="DH39" i="280" s="1"/>
  <c r="DH75" i="265" l="1"/>
  <c r="DH81" i="265" s="1"/>
  <c r="AJ69" i="277"/>
  <c r="AJ75" i="277" s="1"/>
  <c r="AJ81" i="277" s="1"/>
  <c r="DI62" i="281"/>
  <c r="DI63" i="281" s="1"/>
  <c r="DI114" i="281"/>
  <c r="DI31" i="265" s="1"/>
  <c r="DI123" i="281"/>
  <c r="DI124" i="281" s="1"/>
  <c r="DI33" i="265"/>
  <c r="DI37" i="265" s="1"/>
  <c r="DI42" i="265" s="1"/>
  <c r="DI47" i="265" s="1"/>
  <c r="DI50" i="265" s="1"/>
  <c r="DI42" i="280" s="1"/>
  <c r="DH63" i="265"/>
  <c r="DI36" i="280"/>
  <c r="DJ60" i="281"/>
  <c r="DI64" i="265"/>
  <c r="DJ121" i="281" l="1"/>
  <c r="DJ112" i="281" s="1"/>
  <c r="DJ113" i="281" s="1"/>
  <c r="DI69" i="265"/>
  <c r="DI75" i="265" s="1"/>
  <c r="DI81" i="265" s="1"/>
  <c r="DJ52" i="281"/>
  <c r="DJ53" i="281" s="1"/>
  <c r="DJ62" i="281" s="1"/>
  <c r="DJ63" i="281" s="1"/>
  <c r="DH65" i="265"/>
  <c r="DH67" i="265" s="1"/>
  <c r="DH80" i="265" s="1"/>
  <c r="AJ63" i="277"/>
  <c r="AJ65" i="277" s="1"/>
  <c r="AJ67" i="277" s="1"/>
  <c r="AJ80" i="277" s="1"/>
  <c r="DI53" i="265"/>
  <c r="DI37" i="280"/>
  <c r="DI39" i="280" s="1"/>
  <c r="DJ114" i="281" l="1"/>
  <c r="DJ31" i="265" s="1"/>
  <c r="DJ123" i="281"/>
  <c r="DJ124" i="281" s="1"/>
  <c r="DJ30" i="265"/>
  <c r="DI63" i="265"/>
  <c r="DI65" i="265" s="1"/>
  <c r="DI67" i="265" s="1"/>
  <c r="DI80" i="265" s="1"/>
  <c r="DJ36" i="280"/>
  <c r="DH83" i="265"/>
  <c r="DH82" i="265"/>
  <c r="DK60" i="281"/>
  <c r="DJ64" i="265"/>
  <c r="AJ83" i="277"/>
  <c r="AJ82" i="277"/>
  <c r="DJ33" i="265"/>
  <c r="DJ37" i="265" s="1"/>
  <c r="DJ42" i="265" s="1"/>
  <c r="DJ47" i="265" s="1"/>
  <c r="DJ50" i="265" s="1"/>
  <c r="DJ42" i="280" s="1"/>
  <c r="DK121" i="281" l="1"/>
  <c r="DK112" i="281" s="1"/>
  <c r="DK113" i="281" s="1"/>
  <c r="DJ69" i="265"/>
  <c r="DJ75" i="265" s="1"/>
  <c r="DJ81" i="265" s="1"/>
  <c r="DK52" i="281"/>
  <c r="DK53" i="281" s="1"/>
  <c r="DK62" i="281" s="1"/>
  <c r="DK63" i="281" s="1"/>
  <c r="DJ53" i="265"/>
  <c r="DJ37" i="280"/>
  <c r="DJ39" i="280" s="1"/>
  <c r="DI83" i="265"/>
  <c r="DI82" i="265"/>
  <c r="DK30" i="265" l="1"/>
  <c r="DK114" i="281"/>
  <c r="DK31" i="265" s="1"/>
  <c r="DK123" i="281"/>
  <c r="DK124" i="281" s="1"/>
  <c r="DK36" i="280"/>
  <c r="DJ63" i="265"/>
  <c r="DJ65" i="265" s="1"/>
  <c r="DJ67" i="265" s="1"/>
  <c r="DJ80" i="265" s="1"/>
  <c r="DL60" i="281"/>
  <c r="DK64" i="265"/>
  <c r="DK33" i="265" l="1"/>
  <c r="DK37" i="265" s="1"/>
  <c r="DK42" i="265" s="1"/>
  <c r="DK47" i="265" s="1"/>
  <c r="DK50" i="265" s="1"/>
  <c r="DK42" i="280" s="1"/>
  <c r="DL121" i="281"/>
  <c r="DL112" i="281" s="1"/>
  <c r="DL113" i="281" s="1"/>
  <c r="DK69" i="265"/>
  <c r="DK75" i="265" s="1"/>
  <c r="DK81" i="265" s="1"/>
  <c r="DL52" i="281"/>
  <c r="DL53" i="281" s="1"/>
  <c r="DL30" i="265" s="1"/>
  <c r="DJ82" i="265"/>
  <c r="DJ83" i="265"/>
  <c r="DK53" i="265"/>
  <c r="DK37" i="280"/>
  <c r="DK39" i="280" s="1"/>
  <c r="DL62" i="281" l="1"/>
  <c r="DL63" i="281" s="1"/>
  <c r="DM60" i="281" s="1"/>
  <c r="DL114" i="281"/>
  <c r="DL31" i="265" s="1"/>
  <c r="DL33" i="265" s="1"/>
  <c r="DL37" i="265" s="1"/>
  <c r="DL42" i="265" s="1"/>
  <c r="DL47" i="265" s="1"/>
  <c r="DL50" i="265" s="1"/>
  <c r="DL42" i="280" s="1"/>
  <c r="DL123" i="281"/>
  <c r="DL124" i="281" s="1"/>
  <c r="AJ30" i="277"/>
  <c r="DL36" i="280"/>
  <c r="DK63" i="265"/>
  <c r="DK65" i="265" s="1"/>
  <c r="DK67" i="265" s="1"/>
  <c r="DK80" i="265" s="1"/>
  <c r="DL64" i="265" l="1"/>
  <c r="AK64" i="277" s="1"/>
  <c r="DM121" i="281"/>
  <c r="DM112" i="281" s="1"/>
  <c r="DM113" i="281" s="1"/>
  <c r="DL69" i="265"/>
  <c r="DM52" i="281"/>
  <c r="DM53" i="281" s="1"/>
  <c r="DM30" i="265" s="1"/>
  <c r="DK83" i="265"/>
  <c r="DK82" i="265"/>
  <c r="DL53" i="265"/>
  <c r="DL37" i="280"/>
  <c r="DL39" i="280" s="1"/>
  <c r="DM62" i="281" l="1"/>
  <c r="DM63" i="281" s="1"/>
  <c r="DN60" i="281" s="1"/>
  <c r="DL75" i="265"/>
  <c r="DL81" i="265" s="1"/>
  <c r="AK69" i="277"/>
  <c r="AK75" i="277" s="1"/>
  <c r="AK81" i="277" s="1"/>
  <c r="DM114" i="281"/>
  <c r="DM31" i="265" s="1"/>
  <c r="DM33" i="265" s="1"/>
  <c r="DM37" i="265" s="1"/>
  <c r="DM42" i="265" s="1"/>
  <c r="DM47" i="265" s="1"/>
  <c r="DM50" i="265" s="1"/>
  <c r="DM42" i="280" s="1"/>
  <c r="DM123" i="281"/>
  <c r="DM124" i="281" s="1"/>
  <c r="DM36" i="280"/>
  <c r="DL63" i="265"/>
  <c r="DM64" i="265"/>
  <c r="DN121" i="281" l="1"/>
  <c r="DN112" i="281" s="1"/>
  <c r="DN113" i="281" s="1"/>
  <c r="DM69" i="265"/>
  <c r="DM75" i="265" s="1"/>
  <c r="DM81" i="265" s="1"/>
  <c r="DN52" i="281"/>
  <c r="DN53" i="281" s="1"/>
  <c r="DN30" i="265" s="1"/>
  <c r="DL65" i="265"/>
  <c r="DL67" i="265" s="1"/>
  <c r="DL80" i="265" s="1"/>
  <c r="AK63" i="277"/>
  <c r="AK65" i="277" s="1"/>
  <c r="AK67" i="277" s="1"/>
  <c r="AK80" i="277" s="1"/>
  <c r="DM53" i="265"/>
  <c r="DM37" i="280"/>
  <c r="DM39" i="280" s="1"/>
  <c r="DN62" i="281" l="1"/>
  <c r="DN63" i="281" s="1"/>
  <c r="DN64" i="265" s="1"/>
  <c r="DN114" i="281"/>
  <c r="DN31" i="265" s="1"/>
  <c r="DN123" i="281"/>
  <c r="DN124" i="281" s="1"/>
  <c r="DM63" i="265"/>
  <c r="DM65" i="265" s="1"/>
  <c r="DM67" i="265" s="1"/>
  <c r="DM80" i="265" s="1"/>
  <c r="DN36" i="280"/>
  <c r="AK82" i="277"/>
  <c r="AK83" i="277"/>
  <c r="DN33" i="265"/>
  <c r="DN37" i="265" s="1"/>
  <c r="DN42" i="265" s="1"/>
  <c r="DN47" i="265" s="1"/>
  <c r="DN50" i="265" s="1"/>
  <c r="DN42" i="280" s="1"/>
  <c r="DO60" i="281"/>
  <c r="DL83" i="265"/>
  <c r="DL82" i="265"/>
  <c r="DO121" i="281" l="1"/>
  <c r="DO112" i="281" s="1"/>
  <c r="DN69" i="265"/>
  <c r="DN75" i="265" s="1"/>
  <c r="DN81" i="265" s="1"/>
  <c r="DO113" i="281"/>
  <c r="DO114" i="281" s="1"/>
  <c r="DO31" i="265" s="1"/>
  <c r="DO52" i="281"/>
  <c r="DO53" i="281" s="1"/>
  <c r="DN53" i="265"/>
  <c r="DN37" i="280"/>
  <c r="DN39" i="280" s="1"/>
  <c r="DM82" i="265"/>
  <c r="DM83" i="265"/>
  <c r="DO123" i="281" l="1"/>
  <c r="DO124" i="281" s="1"/>
  <c r="DN63" i="265"/>
  <c r="DN65" i="265" s="1"/>
  <c r="DN67" i="265" s="1"/>
  <c r="DN80" i="265" s="1"/>
  <c r="DO36" i="280"/>
  <c r="DO62" i="281"/>
  <c r="DO63" i="281" s="1"/>
  <c r="DO30" i="265"/>
  <c r="DP121" i="281" l="1"/>
  <c r="DP112" i="281" s="1"/>
  <c r="DO69" i="265"/>
  <c r="DO75" i="265" s="1"/>
  <c r="DO81" i="265" s="1"/>
  <c r="DP60" i="281"/>
  <c r="DO64" i="265"/>
  <c r="DO33" i="265"/>
  <c r="DO37" i="265" s="1"/>
  <c r="DO42" i="265" s="1"/>
  <c r="DO47" i="265" s="1"/>
  <c r="DO50" i="265" s="1"/>
  <c r="DO42" i="280" s="1"/>
  <c r="DN83" i="265"/>
  <c r="DN82" i="265"/>
  <c r="DP52" i="281" l="1"/>
  <c r="DP53" i="281" s="1"/>
  <c r="DP30" i="265" s="1"/>
  <c r="DP113" i="281"/>
  <c r="DO53" i="265"/>
  <c r="DO37" i="280"/>
  <c r="DO39" i="280" s="1"/>
  <c r="DP62" i="281" l="1"/>
  <c r="DP63" i="281" s="1"/>
  <c r="DP114" i="281"/>
  <c r="DP31" i="265" s="1"/>
  <c r="AK31" i="277" s="1"/>
  <c r="DP123" i="281"/>
  <c r="DP124" i="281" s="1"/>
  <c r="DP33" i="265"/>
  <c r="DP37" i="265" s="1"/>
  <c r="DP42" i="265" s="1"/>
  <c r="DP47" i="265" s="1"/>
  <c r="DP50" i="265" s="1"/>
  <c r="DP42" i="280" s="1"/>
  <c r="AK30" i="277"/>
  <c r="DO63" i="265"/>
  <c r="DO65" i="265" s="1"/>
  <c r="DO67" i="265" s="1"/>
  <c r="DO80" i="265" s="1"/>
  <c r="DP36" i="280"/>
  <c r="DQ60" i="281"/>
  <c r="DP64" i="265"/>
  <c r="AL64" i="277" s="1"/>
  <c r="AK33" i="277" l="1"/>
  <c r="AK37" i="277" s="1"/>
  <c r="AK41" i="277" s="1"/>
  <c r="AK46" i="277" s="1"/>
  <c r="AK49" i="277" s="1"/>
  <c r="AK52" i="277" s="1"/>
  <c r="DQ121" i="281"/>
  <c r="DQ112" i="281" s="1"/>
  <c r="DP69" i="265"/>
  <c r="DQ113" i="281"/>
  <c r="DQ52" i="281"/>
  <c r="DQ53" i="281" s="1"/>
  <c r="DO83" i="265"/>
  <c r="DO82" i="265"/>
  <c r="DP53" i="265"/>
  <c r="DP37" i="280"/>
  <c r="DP39" i="280" s="1"/>
  <c r="DP75" i="265" l="1"/>
  <c r="DP81" i="265" s="1"/>
  <c r="AL69" i="277"/>
  <c r="AL75" i="277" s="1"/>
  <c r="AL81" i="277" s="1"/>
  <c r="DQ114" i="281"/>
  <c r="DQ31" i="265" s="1"/>
  <c r="DQ123" i="281"/>
  <c r="DQ124" i="281" s="1"/>
  <c r="DP63" i="265"/>
  <c r="DQ36" i="280"/>
  <c r="DQ62" i="281"/>
  <c r="DQ63" i="281" s="1"/>
  <c r="DQ30" i="265"/>
  <c r="DR121" i="281" l="1"/>
  <c r="DR112" i="281" s="1"/>
  <c r="DQ69" i="265"/>
  <c r="DQ75" i="265" s="1"/>
  <c r="DQ81" i="265" s="1"/>
  <c r="DQ33" i="265"/>
  <c r="DQ37" i="265" s="1"/>
  <c r="DQ42" i="265" s="1"/>
  <c r="DQ47" i="265" s="1"/>
  <c r="DQ50" i="265" s="1"/>
  <c r="DQ42" i="280" s="1"/>
  <c r="DR60" i="281"/>
  <c r="DQ64" i="265"/>
  <c r="DP65" i="265"/>
  <c r="DP67" i="265" s="1"/>
  <c r="DP80" i="265" s="1"/>
  <c r="AL63" i="277"/>
  <c r="AL65" i="277" s="1"/>
  <c r="AL67" i="277" s="1"/>
  <c r="AL80" i="277" s="1"/>
  <c r="DR52" i="281" l="1"/>
  <c r="DR53" i="281" s="1"/>
  <c r="DR30" i="265" s="1"/>
  <c r="DR113" i="281"/>
  <c r="DP82" i="265"/>
  <c r="DP83" i="265"/>
  <c r="DR62" i="281"/>
  <c r="DR63" i="281" s="1"/>
  <c r="AL83" i="277"/>
  <c r="AL82" i="277"/>
  <c r="DQ53" i="265"/>
  <c r="DQ37" i="280"/>
  <c r="DQ39" i="280" s="1"/>
  <c r="DR114" i="281" l="1"/>
  <c r="DR31" i="265" s="1"/>
  <c r="DR33" i="265" s="1"/>
  <c r="DR37" i="265" s="1"/>
  <c r="DR42" i="265" s="1"/>
  <c r="DR47" i="265" s="1"/>
  <c r="DR50" i="265" s="1"/>
  <c r="DR42" i="280" s="1"/>
  <c r="DR123" i="281"/>
  <c r="DR124" i="281" s="1"/>
  <c r="DQ63" i="265"/>
  <c r="DQ65" i="265" s="1"/>
  <c r="DQ67" i="265" s="1"/>
  <c r="DQ80" i="265" s="1"/>
  <c r="DR36" i="280"/>
  <c r="DS60" i="281"/>
  <c r="DR64" i="265"/>
  <c r="DS121" i="281" l="1"/>
  <c r="DS112" i="281" s="1"/>
  <c r="DS113" i="281" s="1"/>
  <c r="DR69" i="265"/>
  <c r="DR75" i="265" s="1"/>
  <c r="DR81" i="265" s="1"/>
  <c r="DS52" i="281"/>
  <c r="DS53" i="281" s="1"/>
  <c r="DS30" i="265" s="1"/>
  <c r="DR53" i="265"/>
  <c r="DR37" i="280"/>
  <c r="DR39" i="280" s="1"/>
  <c r="DQ82" i="265"/>
  <c r="DQ83" i="265"/>
  <c r="DS62" i="281" l="1"/>
  <c r="DS63" i="281" s="1"/>
  <c r="DT60" i="281" s="1"/>
  <c r="DS114" i="281"/>
  <c r="DS31" i="265" s="1"/>
  <c r="DS33" i="265" s="1"/>
  <c r="DS37" i="265" s="1"/>
  <c r="DS42" i="265" s="1"/>
  <c r="DS47" i="265" s="1"/>
  <c r="DS50" i="265" s="1"/>
  <c r="DS42" i="280" s="1"/>
  <c r="DS123" i="281"/>
  <c r="DS124" i="281" s="1"/>
  <c r="DS36" i="280"/>
  <c r="DR63" i="265"/>
  <c r="DR65" i="265" s="1"/>
  <c r="DR67" i="265" s="1"/>
  <c r="DR80" i="265" s="1"/>
  <c r="DS64" i="265"/>
  <c r="DT121" i="281" l="1"/>
  <c r="DT112" i="281" s="1"/>
  <c r="DT113" i="281" s="1"/>
  <c r="DS69" i="265"/>
  <c r="DS75" i="265" s="1"/>
  <c r="DS81" i="265" s="1"/>
  <c r="DT52" i="281"/>
  <c r="DT53" i="281" s="1"/>
  <c r="DT30" i="265" s="1"/>
  <c r="DR83" i="265"/>
  <c r="DR82" i="265"/>
  <c r="DS53" i="265"/>
  <c r="DS37" i="280"/>
  <c r="DS39" i="280" s="1"/>
  <c r="DT62" i="281" l="1"/>
  <c r="DT63" i="281" s="1"/>
  <c r="DT114" i="281"/>
  <c r="DT31" i="265" s="1"/>
  <c r="DT123" i="281"/>
  <c r="DT124" i="281" s="1"/>
  <c r="DT33" i="265"/>
  <c r="DT37" i="265" s="1"/>
  <c r="DT42" i="265" s="1"/>
  <c r="DT47" i="265" s="1"/>
  <c r="DT50" i="265" s="1"/>
  <c r="DT42" i="280" s="1"/>
  <c r="AL30" i="277"/>
  <c r="DT36" i="280"/>
  <c r="DS63" i="265"/>
  <c r="DS65" i="265" s="1"/>
  <c r="DS67" i="265" s="1"/>
  <c r="DS80" i="265" s="1"/>
  <c r="DU60" i="281"/>
  <c r="DT64" i="265"/>
  <c r="AM64" i="277" s="1"/>
  <c r="DU121" i="281" l="1"/>
  <c r="DU112" i="281" s="1"/>
  <c r="DU113" i="281" s="1"/>
  <c r="DT69" i="265"/>
  <c r="DU52" i="281"/>
  <c r="DU53" i="281" s="1"/>
  <c r="DU30" i="265" s="1"/>
  <c r="DS82" i="265"/>
  <c r="DS83" i="265"/>
  <c r="DT53" i="265"/>
  <c r="DT37" i="280"/>
  <c r="DT39" i="280" s="1"/>
  <c r="DU62" i="281" l="1"/>
  <c r="DU63" i="281" s="1"/>
  <c r="DV60" i="281" s="1"/>
  <c r="DT75" i="265"/>
  <c r="DT81" i="265" s="1"/>
  <c r="AM69" i="277"/>
  <c r="AM75" i="277" s="1"/>
  <c r="AM81" i="277" s="1"/>
  <c r="DU114" i="281"/>
  <c r="DU31" i="265" s="1"/>
  <c r="DU33" i="265" s="1"/>
  <c r="DU37" i="265" s="1"/>
  <c r="DU42" i="265" s="1"/>
  <c r="DU47" i="265" s="1"/>
  <c r="DU50" i="265" s="1"/>
  <c r="DU42" i="280" s="1"/>
  <c r="DU123" i="281"/>
  <c r="DU124" i="281" s="1"/>
  <c r="DU36" i="280"/>
  <c r="DT63" i="265"/>
  <c r="DU64" i="265"/>
  <c r="DV121" i="281" l="1"/>
  <c r="DV112" i="281" s="1"/>
  <c r="DV113" i="281" s="1"/>
  <c r="DU69" i="265"/>
  <c r="DU75" i="265" s="1"/>
  <c r="DU81" i="265" s="1"/>
  <c r="DV52" i="281"/>
  <c r="DV53" i="281" s="1"/>
  <c r="DV30" i="265" s="1"/>
  <c r="DT65" i="265"/>
  <c r="DT67" i="265" s="1"/>
  <c r="DT80" i="265" s="1"/>
  <c r="AM63" i="277"/>
  <c r="AM65" i="277" s="1"/>
  <c r="AM67" i="277" s="1"/>
  <c r="AM80" i="277" s="1"/>
  <c r="DU53" i="265"/>
  <c r="DU37" i="280"/>
  <c r="DU39" i="280" s="1"/>
  <c r="DV62" i="281"/>
  <c r="DV63" i="281" s="1"/>
  <c r="DV114" i="281" l="1"/>
  <c r="DV31" i="265" s="1"/>
  <c r="DV123" i="281"/>
  <c r="DV124" i="281" s="1"/>
  <c r="DV36" i="280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42" i="280" s="1"/>
  <c r="DW60" i="281"/>
  <c r="DV64" i="265"/>
  <c r="DT83" i="265"/>
  <c r="DT82" i="265"/>
  <c r="DW121" i="281" l="1"/>
  <c r="DW112" i="281" s="1"/>
  <c r="DW113" i="281" s="1"/>
  <c r="DV69" i="265"/>
  <c r="DV75" i="265" s="1"/>
  <c r="DV81" i="265" s="1"/>
  <c r="DW52" i="281"/>
  <c r="DW53" i="281" s="1"/>
  <c r="DW62" i="281" s="1"/>
  <c r="DW63" i="281" s="1"/>
  <c r="DU83" i="265"/>
  <c r="DU82" i="265"/>
  <c r="DV53" i="265"/>
  <c r="DV37" i="280"/>
  <c r="DV39" i="280" s="1"/>
  <c r="DW30" i="265" l="1"/>
  <c r="DW114" i="281"/>
  <c r="DW31" i="265" s="1"/>
  <c r="DW123" i="281"/>
  <c r="DW124" i="281" s="1"/>
  <c r="DV63" i="265"/>
  <c r="DV65" i="265" s="1"/>
  <c r="DV67" i="265" s="1"/>
  <c r="DV80" i="265" s="1"/>
  <c r="DW36" i="280"/>
  <c r="DX60" i="281"/>
  <c r="DW64" i="265"/>
  <c r="DW33" i="265" l="1"/>
  <c r="DW37" i="265" s="1"/>
  <c r="DW42" i="265" s="1"/>
  <c r="DW47" i="265" s="1"/>
  <c r="DW50" i="265" s="1"/>
  <c r="DW42" i="280" s="1"/>
  <c r="DX121" i="281"/>
  <c r="DX112" i="281" s="1"/>
  <c r="DX113" i="281" s="1"/>
  <c r="DW69" i="265"/>
  <c r="DW75" i="265" s="1"/>
  <c r="DW81" i="265" s="1"/>
  <c r="DX52" i="281"/>
  <c r="DX53" i="281" s="1"/>
  <c r="DX62" i="281" s="1"/>
  <c r="DX63" i="281" s="1"/>
  <c r="DV83" i="265"/>
  <c r="DV82" i="265"/>
  <c r="DW53" i="265"/>
  <c r="DW37" i="280"/>
  <c r="DW39" i="280" s="1"/>
  <c r="DX114" i="281" l="1"/>
  <c r="DX31" i="265" s="1"/>
  <c r="DX123" i="281"/>
  <c r="DX124" i="281" s="1"/>
  <c r="DX30" i="265"/>
  <c r="DX33" i="265" s="1"/>
  <c r="DX37" i="265" s="1"/>
  <c r="DX42" i="265" s="1"/>
  <c r="DX47" i="265" s="1"/>
  <c r="DX50" i="265" s="1"/>
  <c r="DX42" i="280" s="1"/>
  <c r="DW63" i="265"/>
  <c r="DW65" i="265" s="1"/>
  <c r="DW67" i="265" s="1"/>
  <c r="DW80" i="265" s="1"/>
  <c r="DX36" i="280"/>
  <c r="DY60" i="281"/>
  <c r="DX64" i="265"/>
  <c r="AN64" i="277" s="1"/>
  <c r="AM30" i="277" l="1"/>
  <c r="DY121" i="281"/>
  <c r="DY112" i="281" s="1"/>
  <c r="DY113" i="281" s="1"/>
  <c r="DX69" i="265"/>
  <c r="DY52" i="281"/>
  <c r="DY53" i="281" s="1"/>
  <c r="DY62" i="281" s="1"/>
  <c r="DY63" i="281" s="1"/>
  <c r="DX53" i="265"/>
  <c r="DX37" i="280"/>
  <c r="DX39" i="280" s="1"/>
  <c r="DW83" i="265"/>
  <c r="DW82" i="265"/>
  <c r="DY30" i="265" l="1"/>
  <c r="AN69" i="277"/>
  <c r="AN75" i="277" s="1"/>
  <c r="AN81" i="277" s="1"/>
  <c r="DX75" i="265"/>
  <c r="DX81" i="265" s="1"/>
  <c r="DY114" i="281"/>
  <c r="DY31" i="265" s="1"/>
  <c r="DY123" i="281"/>
  <c r="DY124" i="281" s="1"/>
  <c r="DY36" i="280"/>
  <c r="DX63" i="265"/>
  <c r="DZ60" i="281"/>
  <c r="DY64" i="265"/>
  <c r="DY33" i="265"/>
  <c r="DY37" i="265" s="1"/>
  <c r="DY42" i="265" s="1"/>
  <c r="DY47" i="265" s="1"/>
  <c r="DY50" i="265" s="1"/>
  <c r="DY42" i="280" s="1"/>
  <c r="DZ121" i="281" l="1"/>
  <c r="DZ112" i="281" s="1"/>
  <c r="DZ113" i="281" s="1"/>
  <c r="DY69" i="265"/>
  <c r="DY75" i="265" s="1"/>
  <c r="DY81" i="265" s="1"/>
  <c r="DZ52" i="281"/>
  <c r="DZ53" i="281" s="1"/>
  <c r="DZ62" i="281" s="1"/>
  <c r="DZ63" i="281" s="1"/>
  <c r="DX65" i="265"/>
  <c r="DX67" i="265" s="1"/>
  <c r="DX80" i="265" s="1"/>
  <c r="AN63" i="277"/>
  <c r="AN65" i="277" s="1"/>
  <c r="AN67" i="277" s="1"/>
  <c r="AN80" i="277" s="1"/>
  <c r="DY53" i="265"/>
  <c r="DY37" i="280"/>
  <c r="DY39" i="280" s="1"/>
  <c r="DZ30" i="265"/>
  <c r="DZ114" i="281" l="1"/>
  <c r="DZ31" i="265" s="1"/>
  <c r="DZ33" i="265" s="1"/>
  <c r="DZ37" i="265" s="1"/>
  <c r="DZ42" i="265" s="1"/>
  <c r="DZ47" i="265" s="1"/>
  <c r="DZ50" i="265" s="1"/>
  <c r="DZ42" i="280" s="1"/>
  <c r="DZ123" i="281"/>
  <c r="DZ124" i="281" s="1"/>
  <c r="DZ36" i="280"/>
  <c r="DY63" i="265"/>
  <c r="DY65" i="265" s="1"/>
  <c r="DY67" i="265" s="1"/>
  <c r="DY80" i="265" s="1"/>
  <c r="AN83" i="277"/>
  <c r="H83" i="277" s="1"/>
  <c r="AN82" i="277"/>
  <c r="F82" i="277" s="1"/>
  <c r="F13" i="264" s="1"/>
  <c r="EA60" i="281"/>
  <c r="DZ64" i="265"/>
  <c r="DX83" i="265"/>
  <c r="DX82" i="265"/>
  <c r="EA121" i="281" l="1"/>
  <c r="EA112" i="281" s="1"/>
  <c r="DZ69" i="265"/>
  <c r="DZ75" i="265" s="1"/>
  <c r="DZ81" i="265" s="1"/>
  <c r="EA113" i="281"/>
  <c r="H113" i="281" s="1"/>
  <c r="H123" i="281" s="1"/>
  <c r="DY82" i="265"/>
  <c r="DY83" i="265"/>
  <c r="EA52" i="281"/>
  <c r="EA53" i="281" s="1"/>
  <c r="DZ53" i="265"/>
  <c r="DZ37" i="280"/>
  <c r="DZ39" i="280" s="1"/>
  <c r="EA123" i="281" l="1"/>
  <c r="EA114" i="281"/>
  <c r="H114" i="281" s="1"/>
  <c r="H31" i="265" s="1"/>
  <c r="H41" i="269" s="1"/>
  <c r="K41" i="269" s="1"/>
  <c r="H53" i="281"/>
  <c r="H30" i="265" s="1"/>
  <c r="H40" i="269" s="1"/>
  <c r="K40" i="269" s="1"/>
  <c r="EA124" i="281"/>
  <c r="EA69" i="265" s="1"/>
  <c r="EA75" i="265" s="1"/>
  <c r="EA81" i="265" s="1"/>
  <c r="EA36" i="280"/>
  <c r="DZ63" i="265"/>
  <c r="DZ65" i="265" s="1"/>
  <c r="DZ67" i="265" s="1"/>
  <c r="DZ80" i="265" s="1"/>
  <c r="EA62" i="281"/>
  <c r="EA63" i="281" s="1"/>
  <c r="EA64" i="265" s="1"/>
  <c r="EA30" i="265"/>
  <c r="EA31" i="265" l="1"/>
  <c r="X31" i="277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J52" i="277" s="1"/>
  <c r="AL31" i="277"/>
  <c r="AL33" i="277" s="1"/>
  <c r="AL37" i="277" s="1"/>
  <c r="AL41" i="277" s="1"/>
  <c r="AL46" i="277" s="1"/>
  <c r="AL49" i="277" s="1"/>
  <c r="AL52" i="277" s="1"/>
  <c r="AM31" i="277"/>
  <c r="AM33" i="277" s="1"/>
  <c r="AM37" i="277" s="1"/>
  <c r="AM41" i="277" s="1"/>
  <c r="AM46" i="277" s="1"/>
  <c r="AM49" i="277" s="1"/>
  <c r="AM52" i="277" s="1"/>
  <c r="AN31" i="277"/>
  <c r="J41" i="269"/>
  <c r="L41" i="269"/>
  <c r="H62" i="281"/>
  <c r="J40" i="269"/>
  <c r="L40" i="269"/>
  <c r="EA33" i="265"/>
  <c r="AN30" i="277"/>
  <c r="DZ83" i="265"/>
  <c r="DZ82" i="265"/>
  <c r="H31" i="277" l="1"/>
  <c r="X33" i="277"/>
  <c r="X37" i="277" s="1"/>
  <c r="X41" i="277" s="1"/>
  <c r="X46" i="277" s="1"/>
  <c r="X49" i="277" s="1"/>
  <c r="X52" i="277" s="1"/>
  <c r="AN33" i="277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42" i="280" s="1"/>
  <c r="F43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37" i="280"/>
  <c r="EA39" i="280" s="1"/>
  <c r="EA63" i="265" s="1"/>
  <c r="EA65" i="265" s="1"/>
  <c r="EA67" i="265" s="1"/>
  <c r="EA80" i="265" s="1"/>
  <c r="H50" i="265"/>
  <c r="H42" i="280" s="1"/>
  <c r="J57" i="269"/>
  <c r="L57" i="269"/>
  <c r="J2" i="269"/>
  <c r="F3" i="282" l="1"/>
  <c r="F3" i="277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37" i="280"/>
  <c r="AN52" i="277"/>
  <c r="H52" i="277" s="1"/>
  <c r="H49" i="277"/>
  <c r="F2" i="282" l="1"/>
  <c r="F2" i="280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27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38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<sst xmlns="http://schemas.openxmlformats.org/spreadsheetml/2006/main" count="387" uniqueCount="235">
  <si>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</si>
  <si>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</si>
  <si>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</si>
  <si>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</si>
  <si>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</si>
  <si>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</si>
  <si>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</si>
  <si>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</si>
  <si>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</si>
  <si>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</si>
  <si>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</si>
  <si>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</si>
  <si>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</si>
  <si>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</si>
  <si>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</si>
  <si>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</si>
  <si>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</si>
  <si>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</si>
  <si>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</si>
  <si>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</si>
  <si>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</si>
  <si>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</si>
  <si>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</si>
  <si>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</si>
  <si>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</si>
  <si>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</si>
  <si>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</si>
  <si>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</si>
  <si>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</si>
  <si>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</si>
  <si>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</si>
  <si>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</si>
  <si>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</si>
  <si>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</si>
  <si>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</si>
  <si>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</si>
  <si>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</si>
  <si>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</si>
  <si>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</si>
  <si>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</si>
  <si>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</si>
  <si>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</si>
  <si>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</si>
  <si>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</si>
  <si>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</si>
  <si>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</si>
  <si>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</si>
  <si>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</si>
  <si>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</si>
  <si>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</si>
  <si>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</si>
  <si>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</si>
  <si>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</si>
  <si>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</si>
  <si>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</si>
  <si>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</si>
  <si>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</si>
  <si>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</si>
  <si>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</si>
  <si>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</si>
  <si>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</si>
  <si>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</si>
  <si>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</si>
  <si>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</si>
  <si>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</si>
  <si>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</si>
  <si>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</si>
  <si>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</si>
  <si>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</si>
  <si>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</si>
  <si>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</si>
  <si>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</si>
  <si>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</si>
  <si>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</si>
  <si>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</si>
  <si>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</si>
  <si>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</si>
  <si>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</si>
  <si>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</si>
  <si>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</si>
  <si>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</si>
  <si>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</si>
  <si>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</si>
  <si>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</si>
  <si>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</si>
  <si>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</si>
  <si>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</si>
  <si>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</si>
  <si>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</si>
  <si>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</si>
  <si>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</si>
  <si>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</si>
  <si>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</si>
  <si>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</si>
  <si>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</si>
  <si>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</si>
  <si>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</si>
  <si>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</si>
  <si>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</si>
  <si>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</si>
  <si>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</si>
  <si>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</si>
  <si>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</si>
  <si>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</si>
  <si>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</si>
  <si>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</si>
  <si>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</si>
  <si>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</si>
  <si>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</si>
  <si>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</si>
  <si>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</si>
  <si>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</si>
  <si>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</si>
  <si>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</si>
  <si>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</si>
  <si>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</si>
  <si>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</si>
  <si>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</si>
  <si>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</si>
  <si>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</si>
  <si>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</si>
  <si>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</si>
  <si>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</si>
  <si>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</si>
  <si>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</si>
  <si>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</si>
  <si>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</si>
  <si>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</si>
  <si>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</si>
  <si>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</si>
  <si>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</si>
  <si>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</si>
  <si>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</si>
  <si>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[Dividends paid]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</si>
  <si>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</si>
  <si>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</si>
  <si>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</si>
  <si>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</si>
  <si>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</si>
  <si>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</si>
  <si>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</si>
  <si>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</si>
  <si>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</si>
  <si>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</si>
  <si>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</si>
  <si>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</si>
  <si>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</si>
  <si>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</si>
  <si>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</si>
  <si>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</si>
  <si>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</si>
  <si>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</si>
  <si>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</si>
  <si>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</si>
  <si>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</si>
  <si>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</si>
  <si>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</si>
  <si>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</si>
  <si>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</si>
  <si>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</si>
  <si>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</si>
  <si>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</si>
  <si>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</si>
  <si>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</si>
  <si>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</si>
  <si>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</si>
  <si>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</si>
  <si>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</si>
  <si>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</si>
  <si>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</si>
  <si>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</si>
  <si>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</si>
  <si>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</si>
  <si>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</si>
  <si>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</si>
  <si>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</si>
  <si>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</si>
  <si>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</si>
  <si>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</si>
  <si>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</si>
  <si>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</si>
  <si>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</si>
  <si>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</si>
  <si>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</si>
  <si>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</si>
  <si>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</si>
  <si>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</si>
  <si>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</si>
  <si>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</si>
  <si>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</si>
  <si>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</si>
  <si>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</si>
  <si>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</si>
  <si>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</si>
  <si>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</si>
  <si>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</si>
  <si>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</si>
  <si>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</si>
  <si>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</si>
  <si>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</si>
  <si>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</si>
  <si>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</si>
  <si>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</si>
  <si>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</si>
  <si>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</si>
  <si>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</si>
  <si>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</si>
  <si>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</si>
  <si>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</si>
  <si>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</si>
  <si>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</si>
  <si>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</si>
  <si>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</si>
  <si>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</si>
  <si>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</si>
  <si>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</si>
  <si>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</si>
  <si>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</si>
  <si>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</si>
  <si>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</si>
  <si>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</si>
  <si>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</si>
  <si>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</si>
  <si>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</si>
  <si>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</si>
  <si>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</si>
  <si>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</si>
  <si>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</si>
  <si>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</si>
  <si>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</si>
  <si>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</si>
  <si>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[Depreciation]</t>
  </si>
  <si>
    <t>[Additional share capital issued]</t>
  </si>
  <si>
    <t>[Share capital buy back / redemption]</t>
  </si>
  <si>
    <t>Share capital - initial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</si>
</sst>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#,##0_);\(#,##0\);&quot;-  &quot;;&quot; &quot;@"/>
    <numFmt numFmtId="168" formatCode="#,##0.0_);\(#,##0.0\);&quot;-  &quot;;&quot; &quot;@"/>
    <numFmt numFmtId="169" formatCode="#,##0_);\(#,##0\);&quot;-  &quot;;&quot; &quot;@&quot; &quot;"/>
    <numFmt numFmtId="170" formatCode="0.00%_);\-0.00%_);&quot;-  &quot;;&quot; &quot;@&quot; &quot;"/>
    <numFmt numFmtId="171" formatCode="#,##0.0000_);\(#,##0.0000\);&quot;-  &quot;;&quot; &quot;@&quot; &quot;"/>
    <numFmt numFmtId="172" formatCode="###0_);\(###0\);&quot;-  &quot;;&quot; &quot;@&quot; &quot;"/>
    <numFmt numFmtId="173" formatCode="dd\ mmm\ yyyy_);\(###0\);&quot;-  &quot;;&quot; &quot;@&quot; &quot;"/>
    <numFmt numFmtId="174" formatCode="dd\ mmm\ yy_);\(###0\);&quot;-  &quot;;&quot; &quot;@&quot; &quot;"/>
    <numFmt numFmtId="175" formatCode="[$-F400]h:mm:ss\ AM/PM"/>
    <numFmt numFmtId="176" formatCode="dd/mmm/yy_);;&quot;-  &quot;;&quot; &quot;@"/>
    <numFmt numFmtId="177" formatCode="#,##0.000_);\(#,##0.000\);&quot;-  &quot;;&quot; &quot;@"/>
    <numFmt numFmtId="178" formatCode="0%_);\-0%_);&quot;-  &quot;;&quot; &quot;@&quot; &quot;"/>
    <numFmt numFmtId="179" formatCode="&quot;tu&quot;;;&quot;vw&quot;"/>
    <numFmt numFmtId="180" formatCode="0.00%_);\(0.00%\);&quot;- &quot;;&quot; &quot;@&quot; &quot;"/>
    <numFmt numFmtId="181" formatCode="###0.000_);\(###0.000\);&quot;-  &quot;;&quot; &quot;@&quot; &quot;"/>
    <numFmt numFmtId="182" formatCode="0.00%\ ;\-0.00%\ _);&quot;-  &quot;;&quot; &quot;@&quot; &quot;"/>
    <numFmt numFmtId="183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9" fontId="0" fillId="0" borderId="0" applyFont="0" applyFill="0" applyBorder="0" applyProtection="0">
      <alignment vertical="top"/>
    </xf>
    <xf numFmtId="167" fontId="5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4" fontId="3" fillId="0" borderId="0" applyFont="0" applyFill="0" applyBorder="0" applyProtection="0">
      <alignment vertical="top"/>
    </xf>
    <xf numFmtId="18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8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1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</cellStyleXfs>
  <cellXfs count="563">
    <xf numFmtId="169" fontId="0" fillId="0" borderId="0" xfId="0" applyAlignment="1">
      <alignment vertical="top"/>
    </xf>
    <xf numFmtId="167" fontId="7" fillId="0" borderId="0" xfId="1" applyFont="1" applyFill="1" applyAlignment="1">
      <alignment vertical="top"/>
    </xf>
    <xf numFmtId="167" fontId="5" fillId="0" borderId="0" xfId="1" applyFont="1" applyAlignment="1">
      <alignment vertical="top"/>
    </xf>
    <xf numFmtId="167" fontId="7" fillId="0" borderId="0" xfId="1" applyFont="1" applyBorder="1" applyAlignment="1">
      <alignment vertical="top"/>
    </xf>
    <xf numFmtId="167" fontId="5" fillId="0" borderId="0" xfId="1" applyFont="1" applyBorder="1" applyAlignment="1">
      <alignment vertical="top"/>
    </xf>
    <xf numFmtId="167" fontId="7" fillId="0" borderId="0" xfId="1" applyFont="1" applyAlignment="1">
      <alignment vertical="top"/>
    </xf>
    <xf numFmtId="167" fontId="3" fillId="0" borderId="0" xfId="1" applyFont="1" applyFill="1" applyAlignment="1">
      <alignment vertical="top"/>
    </xf>
    <xf numFmtId="167" fontId="3" fillId="0" borderId="0" xfId="1" applyFont="1" applyAlignment="1">
      <alignment vertical="top"/>
    </xf>
    <xf numFmtId="167" fontId="7" fillId="0" borderId="0" xfId="1" applyFont="1" applyFill="1" applyBorder="1" applyAlignment="1">
      <alignment vertical="top"/>
    </xf>
    <xf numFmtId="167" fontId="5" fillId="0" borderId="0" xfId="1" applyFont="1" applyFill="1" applyAlignment="1">
      <alignment vertical="top"/>
    </xf>
    <xf numFmtId="167" fontId="10" fillId="0" borderId="0" xfId="1" applyFont="1" applyAlignment="1">
      <alignment vertical="top"/>
    </xf>
    <xf numFmtId="167" fontId="6" fillId="0" borderId="0" xfId="1" applyFont="1" applyFill="1" applyAlignment="1">
      <alignment vertical="top"/>
    </xf>
    <xf numFmtId="167" fontId="3" fillId="0" borderId="0" xfId="1" applyFont="1" applyFill="1" applyAlignment="1">
      <alignment horizontal="right" vertical="top"/>
    </xf>
    <xf numFmtId="167" fontId="6" fillId="0" borderId="0" xfId="1" applyFont="1" applyFill="1" applyBorder="1" applyAlignment="1">
      <alignment vertical="top"/>
    </xf>
    <xf numFmtId="174" fontId="7" fillId="0" borderId="0" xfId="3" applyFont="1">
      <alignment vertical="top"/>
    </xf>
    <xf numFmtId="174" fontId="7" fillId="0" borderId="0" xfId="3" applyFont="1" applyFill="1">
      <alignment vertical="top"/>
    </xf>
    <xf numFmtId="167" fontId="12" fillId="0" borderId="0" xfId="1" applyFont="1" applyFill="1" applyAlignment="1">
      <alignment vertical="top"/>
    </xf>
    <xf numFmtId="174" fontId="11" fillId="0" borderId="0" xfId="3" applyFont="1">
      <alignment vertical="top"/>
    </xf>
    <xf numFmtId="173" fontId="3" fillId="0" borderId="0" xfId="2" applyFont="1" applyFill="1">
      <alignment vertical="top"/>
    </xf>
    <xf numFmtId="169" fontId="6" fillId="0" borderId="0" xfId="0" applyFont="1" applyFill="1">
      <alignment vertical="top"/>
    </xf>
    <xf numFmtId="169" fontId="3" fillId="0" borderId="0" xfId="0" applyFont="1" applyFill="1">
      <alignment vertical="top"/>
    </xf>
    <xf numFmtId="169" fontId="3" fillId="0" borderId="0" xfId="0" applyFont="1">
      <alignment vertical="top"/>
    </xf>
    <xf numFmtId="169" fontId="7" fillId="0" borderId="0" xfId="0" applyFont="1" applyFill="1">
      <alignment vertical="top"/>
    </xf>
    <xf numFmtId="169" fontId="3" fillId="0" borderId="0" xfId="0" applyFont="1" applyFill="1" applyBorder="1">
      <alignment vertical="top"/>
    </xf>
    <xf numFmtId="174" fontId="5" fillId="0" borderId="0" xfId="3" applyFont="1">
      <alignment vertical="top"/>
    </xf>
    <xf numFmtId="174" fontId="13" fillId="0" borderId="0" xfId="3" applyFont="1">
      <alignment vertical="top"/>
    </xf>
    <xf numFmtId="167" fontId="3" fillId="0" borderId="0" xfId="1" applyFont="1" applyFill="1" applyBorder="1" applyAlignment="1">
      <alignment vertical="top"/>
    </xf>
    <xf numFmtId="169" fontId="7" fillId="0" borderId="1" xfId="0" applyFont="1" applyBorder="1" applyAlignment="1">
      <alignment horizontal="right" vertical="top"/>
    </xf>
    <xf numFmtId="169" fontId="7" fillId="0" borderId="1" xfId="0" applyFont="1" applyBorder="1" applyAlignment="1">
      <alignment vertical="top"/>
    </xf>
    <xf numFmtId="174" fontId="6" fillId="0" borderId="0" xfId="3" applyFont="1" applyFill="1">
      <alignment vertical="top"/>
    </xf>
    <xf numFmtId="174" fontId="3" fillId="0" borderId="0" xfId="3" applyFont="1" applyAlignment="1">
      <alignment horizontal="right" vertical="top"/>
    </xf>
    <xf numFmtId="167" fontId="3" fillId="2" borderId="0" xfId="1" applyFont="1" applyFill="1" applyAlignment="1">
      <alignment horizontal="right" vertical="top"/>
    </xf>
    <xf numFmtId="169" fontId="0" fillId="0" borderId="0" xfId="0" applyFont="1">
      <alignment vertical="top"/>
    </xf>
    <xf numFmtId="167" fontId="0" fillId="0" borderId="0" xfId="1" applyFont="1" applyFill="1" applyBorder="1" applyAlignment="1">
      <alignment vertical="top"/>
    </xf>
    <xf numFmtId="167" fontId="3" fillId="0" borderId="0" xfId="1" applyFont="1" applyFill="1" applyBorder="1" applyAlignment="1">
      <alignment horizontal="right" vertical="top"/>
    </xf>
    <xf numFmtId="174" fontId="7" fillId="0" borderId="0" xfId="3" applyFont="1" applyFill="1" applyBorder="1">
      <alignment vertical="top"/>
    </xf>
    <xf numFmtId="174" fontId="6" fillId="0" borderId="0" xfId="3" applyFont="1" applyFill="1" applyBorder="1">
      <alignment vertical="top"/>
    </xf>
    <xf numFmtId="174" fontId="3" fillId="0" borderId="0" xfId="3" applyFont="1" applyFill="1" applyBorder="1" applyAlignment="1">
      <alignment horizontal="right" vertical="top"/>
    </xf>
    <xf numFmtId="167" fontId="17" fillId="0" borderId="0" xfId="1" applyNumberFormat="1" applyFont="1" applyFill="1" applyAlignment="1">
      <alignment vertical="top"/>
    </xf>
    <xf numFmtId="173" fontId="7" fillId="0" borderId="0" xfId="2" applyFont="1" applyFill="1">
      <alignment vertical="top"/>
    </xf>
    <xf numFmtId="173" fontId="6" fillId="0" borderId="0" xfId="2" applyFont="1" applyFill="1">
      <alignment vertical="top"/>
    </xf>
    <xf numFmtId="169" fontId="15" fillId="0" borderId="0" xfId="0" applyNumberFormat="1" applyFont="1" applyFill="1">
      <alignment vertical="top"/>
    </xf>
    <xf numFmtId="169" fontId="16" fillId="0" borderId="0" xfId="0" applyNumberFormat="1" applyFont="1" applyFill="1">
      <alignment vertical="top"/>
    </xf>
    <xf numFmtId="169" fontId="17" fillId="0" borderId="0" xfId="0" applyNumberFormat="1" applyFont="1" applyFill="1">
      <alignment vertical="top"/>
    </xf>
    <xf numFmtId="169" fontId="7" fillId="0" borderId="0" xfId="0" applyFont="1" applyFill="1" applyAlignment="1">
      <alignment vertical="top"/>
    </xf>
    <xf numFmtId="169" fontId="6" fillId="0" borderId="0" xfId="0" applyFont="1" applyFill="1" applyAlignment="1">
      <alignment vertical="top"/>
    </xf>
    <xf numFmtId="169" fontId="3" fillId="0" borderId="0" xfId="0" applyFont="1" applyAlignment="1">
      <alignment horizontal="right" vertical="top"/>
    </xf>
    <xf numFmtId="169" fontId="3" fillId="0" borderId="0" xfId="0" applyFont="1" applyAlignment="1">
      <alignment vertical="top"/>
    </xf>
    <xf numFmtId="169" fontId="7" fillId="0" borderId="0" xfId="0" applyFont="1" applyAlignment="1">
      <alignment vertical="top"/>
    </xf>
    <xf numFmtId="169" fontId="13" fillId="0" borderId="0" xfId="0" applyFont="1" applyAlignment="1">
      <alignment vertical="top"/>
    </xf>
    <xf numFmtId="169" fontId="3" fillId="0" borderId="0" xfId="0" applyFont="1" applyFill="1" applyAlignment="1">
      <alignment horizontal="right" vertical="top"/>
    </xf>
    <xf numFmtId="169" fontId="3" fillId="0" borderId="0" xfId="0" applyFont="1" applyFill="1" applyAlignment="1">
      <alignment vertical="top"/>
    </xf>
    <xf numFmtId="183" fontId="3" fillId="0" borderId="0" xfId="4" applyFont="1">
      <alignment vertical="top"/>
    </xf>
    <xf numFmtId="167" fontId="3" fillId="0" borderId="0" xfId="1" applyNumberFormat="1" applyFont="1" applyAlignment="1">
      <alignment vertical="top"/>
    </xf>
    <xf numFmtId="167" fontId="5" fillId="0" borderId="0" xfId="1" applyFont="1" applyFill="1" applyAlignment="1">
      <alignment horizontal="right" vertical="top"/>
    </xf>
    <xf numFmtId="167" fontId="5" fillId="0" borderId="4" xfId="1" applyFont="1" applyFill="1" applyBorder="1" applyAlignment="1">
      <alignment vertical="top"/>
    </xf>
    <xf numFmtId="167" fontId="15" fillId="0" borderId="0" xfId="1" applyFont="1" applyFill="1" applyBorder="1" applyAlignment="1">
      <alignment vertical="top"/>
    </xf>
    <xf numFmtId="167" fontId="16" fillId="0" borderId="0" xfId="1" applyFont="1" applyFill="1" applyBorder="1" applyAlignment="1">
      <alignment vertical="top"/>
    </xf>
    <xf numFmtId="167" fontId="17" fillId="0" borderId="0" xfId="1" applyFont="1" applyFill="1" applyBorder="1" applyAlignment="1">
      <alignment horizontal="right" vertical="top"/>
    </xf>
    <xf numFmtId="169" fontId="12" fillId="0" borderId="0" xfId="10" applyFont="1" applyFill="1" applyBorder="1">
      <alignment vertical="top"/>
    </xf>
    <xf numFmtId="169" fontId="22" fillId="0" borderId="0" xfId="10" applyFont="1" applyFill="1" applyBorder="1">
      <alignment vertical="top"/>
    </xf>
    <xf numFmtId="169" fontId="23" fillId="0" borderId="0" xfId="10" applyFont="1" applyBorder="1" applyAlignment="1">
      <alignment horizontal="right" vertical="top"/>
    </xf>
    <xf numFmtId="169" fontId="23" fillId="0" borderId="0" xfId="10" applyFont="1">
      <alignment vertical="top"/>
    </xf>
    <xf numFmtId="167" fontId="24" fillId="0" borderId="0" xfId="10" applyNumberFormat="1" applyFont="1" applyFill="1">
      <alignment vertical="top"/>
    </xf>
    <xf numFmtId="169" fontId="23" fillId="0" borderId="0" xfId="10" applyFont="1" applyFill="1">
      <alignment vertical="top"/>
    </xf>
    <xf numFmtId="175" fontId="3" fillId="0" borderId="0" xfId="10" applyNumberFormat="1" applyFont="1" applyFill="1" applyBorder="1" applyAlignment="1">
      <alignment vertical="top" wrapText="1"/>
    </xf>
    <xf numFmtId="167" fontId="3" fillId="0" borderId="0" xfId="10" applyNumberFormat="1" applyFont="1" applyFill="1" applyBorder="1">
      <alignment vertical="top"/>
    </xf>
    <xf numFmtId="169" fontId="7" fillId="0" borderId="0" xfId="10" applyFont="1" applyFill="1" applyBorder="1">
      <alignment vertical="top"/>
    </xf>
    <xf numFmtId="169" fontId="6" fillId="0" borderId="0" xfId="10" applyFont="1" applyFill="1" applyBorder="1">
      <alignment vertical="top"/>
    </xf>
    <xf numFmtId="169" fontId="3" fillId="0" borderId="0" xfId="10" applyFont="1" applyBorder="1" applyAlignment="1">
      <alignment horizontal="right" vertical="top"/>
    </xf>
    <xf numFmtId="174" fontId="3" fillId="0" borderId="0" xfId="3" applyFont="1" applyBorder="1">
      <alignment vertical="top"/>
    </xf>
    <xf numFmtId="169" fontId="3" fillId="0" borderId="0" xfId="10" applyFont="1" applyFill="1">
      <alignment vertical="top"/>
    </xf>
    <xf numFmtId="169" fontId="3" fillId="0" borderId="0" xfId="10" applyFont="1">
      <alignment vertical="top"/>
    </xf>
    <xf numFmtId="167" fontId="3" fillId="0" borderId="0" xfId="10" applyNumberFormat="1" applyFont="1" applyFill="1">
      <alignment vertical="top"/>
    </xf>
    <xf numFmtId="169" fontId="6" fillId="0" borderId="0" xfId="10" applyFont="1" applyBorder="1">
      <alignment vertical="top"/>
    </xf>
    <xf numFmtId="169" fontId="3" fillId="0" borderId="0" xfId="10" applyFont="1" applyBorder="1">
      <alignment vertical="top"/>
    </xf>
    <xf numFmtId="167" fontId="13" fillId="0" borderId="0" xfId="10" applyNumberFormat="1" applyFont="1" applyBorder="1" applyAlignment="1">
      <alignment horizontal="left" vertical="top"/>
    </xf>
    <xf numFmtId="169" fontId="3" fillId="0" borderId="0" xfId="10" applyFont="1" applyFill="1" applyBorder="1">
      <alignment vertical="top"/>
    </xf>
    <xf numFmtId="169" fontId="3" fillId="0" borderId="0" xfId="10" applyFont="1" applyFill="1" applyBorder="1" applyAlignment="1">
      <alignment horizontal="right" vertical="top"/>
    </xf>
    <xf numFmtId="169" fontId="7" fillId="0" borderId="1" xfId="10" applyFont="1" applyBorder="1">
      <alignment vertical="top"/>
    </xf>
    <xf numFmtId="167" fontId="7" fillId="0" borderId="0" xfId="10" applyNumberFormat="1" applyFont="1" applyFill="1" applyBorder="1">
      <alignment vertical="top"/>
    </xf>
    <xf numFmtId="167" fontId="3" fillId="0" borderId="0" xfId="10" applyNumberFormat="1" applyFont="1" applyFill="1" applyBorder="1" applyAlignment="1">
      <alignment horizontal="right" vertical="top"/>
    </xf>
    <xf numFmtId="169" fontId="8" fillId="0" borderId="0" xfId="10" applyFont="1" applyFill="1">
      <alignment vertical="top"/>
    </xf>
    <xf numFmtId="182" fontId="3" fillId="0" borderId="0" xfId="5" applyFont="1" applyFill="1">
      <alignment vertical="top"/>
    </xf>
    <xf numFmtId="169" fontId="3" fillId="4" borderId="0" xfId="10" applyFont="1" applyFill="1">
      <alignment vertical="top"/>
    </xf>
    <xf numFmtId="169" fontId="3" fillId="0" borderId="0" xfId="10">
      <alignment vertical="top"/>
    </xf>
    <xf numFmtId="182" fontId="3" fillId="0" borderId="0" xfId="5" applyFont="1" applyFill="1" applyBorder="1">
      <alignment vertical="top"/>
    </xf>
    <xf numFmtId="167" fontId="6" fillId="0" borderId="0" xfId="10" applyNumberFormat="1" applyFont="1" applyFill="1" applyBorder="1">
      <alignment vertical="top"/>
    </xf>
    <xf numFmtId="169" fontId="6" fillId="0" borderId="0" xfId="10" applyFont="1" applyFill="1" applyBorder="1" applyAlignment="1">
      <alignment vertical="top"/>
    </xf>
    <xf numFmtId="169" fontId="3" fillId="0" borderId="0" xfId="10" applyFont="1" applyFill="1" applyAlignment="1">
      <alignment horizontal="right" vertical="top"/>
    </xf>
    <xf numFmtId="169" fontId="9" fillId="0" borderId="0" xfId="10" applyFont="1" applyFill="1">
      <alignment vertical="top"/>
    </xf>
    <xf numFmtId="177" fontId="8" fillId="0" borderId="0" xfId="10" applyNumberFormat="1" applyFont="1" applyFill="1">
      <alignment vertical="top"/>
    </xf>
    <xf numFmtId="178" fontId="3" fillId="0" borderId="0" xfId="5" applyNumberFormat="1" applyFont="1" applyFill="1">
      <alignment vertical="top"/>
    </xf>
    <xf numFmtId="175" fontId="7" fillId="0" borderId="0" xfId="3" applyNumberFormat="1" applyFont="1" applyFill="1" applyBorder="1">
      <alignment vertical="top"/>
    </xf>
    <xf numFmtId="175" fontId="6" fillId="0" borderId="0" xfId="3" applyNumberFormat="1" applyFont="1" applyFill="1" applyBorder="1">
      <alignment vertical="top"/>
    </xf>
    <xf numFmtId="175" fontId="3" fillId="0" borderId="0" xfId="3" applyNumberFormat="1" applyFont="1" applyFill="1" applyBorder="1">
      <alignment vertical="top"/>
    </xf>
    <xf numFmtId="169" fontId="7" fillId="0" borderId="0" xfId="10" applyFont="1" applyFill="1">
      <alignment vertical="top"/>
    </xf>
    <xf numFmtId="169" fontId="7" fillId="0" borderId="0" xfId="10" applyFont="1" applyBorder="1">
      <alignment vertical="top"/>
    </xf>
    <xf numFmtId="169" fontId="17" fillId="0" borderId="0" xfId="0" applyNumberFormat="1" applyFont="1" applyAlignment="1">
      <alignment vertical="top"/>
    </xf>
    <xf numFmtId="169" fontId="17" fillId="0" borderId="0" xfId="3" applyNumberFormat="1" applyFont="1">
      <alignment vertical="top"/>
    </xf>
    <xf numFmtId="174" fontId="19" fillId="0" borderId="0" xfId="3" applyFont="1" applyFill="1" applyBorder="1">
      <alignment vertical="top"/>
    </xf>
    <xf numFmtId="174" fontId="20" fillId="0" borderId="0" xfId="3" applyFont="1" applyFill="1" applyBorder="1">
      <alignment vertical="top"/>
    </xf>
    <xf numFmtId="174" fontId="21" fillId="0" borderId="0" xfId="3" applyFont="1" applyFill="1" applyBorder="1">
      <alignment vertical="top"/>
    </xf>
    <xf numFmtId="174" fontId="21" fillId="0" borderId="0" xfId="3" applyFont="1">
      <alignment vertical="top"/>
    </xf>
    <xf numFmtId="174" fontId="11" fillId="0" borderId="0" xfId="3" applyFont="1" applyFill="1">
      <alignment vertical="top"/>
    </xf>
    <xf numFmtId="167" fontId="10" fillId="0" borderId="0" xfId="1" applyFont="1" applyFill="1" applyAlignment="1">
      <alignment vertical="top"/>
    </xf>
    <xf numFmtId="169" fontId="17" fillId="0" borderId="0" xfId="3" applyNumberFormat="1" applyFont="1" applyFill="1">
      <alignment vertical="top"/>
    </xf>
    <xf numFmtId="174" fontId="21" fillId="0" borderId="0" xfId="3" applyFont="1" applyFill="1">
      <alignment vertical="top"/>
    </xf>
    <xf numFmtId="167" fontId="19" fillId="0" borderId="0" xfId="1" applyFont="1" applyFill="1" applyBorder="1" applyAlignment="1">
      <alignment vertical="top"/>
    </xf>
    <xf numFmtId="167" fontId="20" fillId="0" borderId="0" xfId="1" applyFont="1" applyFill="1" applyBorder="1" applyAlignment="1">
      <alignment vertical="top"/>
    </xf>
    <xf numFmtId="167" fontId="21" fillId="0" borderId="0" xfId="1" applyFont="1" applyFill="1" applyBorder="1" applyAlignment="1">
      <alignment horizontal="right" vertical="top"/>
    </xf>
    <xf numFmtId="167" fontId="21" fillId="0" borderId="0" xfId="1" applyFont="1" applyFill="1" applyAlignment="1">
      <alignment vertical="top"/>
    </xf>
    <xf numFmtId="167" fontId="7" fillId="0" borderId="0" xfId="1" applyNumberFormat="1" applyFont="1" applyFill="1" applyAlignment="1">
      <alignment vertical="top"/>
    </xf>
    <xf numFmtId="167" fontId="6" fillId="0" borderId="0" xfId="1" applyNumberFormat="1" applyFont="1" applyFill="1" applyAlignment="1">
      <alignment vertical="top"/>
    </xf>
    <xf numFmtId="167" fontId="3" fillId="0" borderId="0" xfId="1" applyNumberFormat="1" applyFont="1" applyFill="1" applyAlignment="1">
      <alignment horizontal="right" vertical="top"/>
    </xf>
    <xf numFmtId="167" fontId="0" fillId="0" borderId="0" xfId="1" applyNumberFormat="1" applyFont="1" applyAlignment="1">
      <alignment vertical="top"/>
    </xf>
    <xf numFmtId="167" fontId="17" fillId="0" borderId="0" xfId="1" applyFont="1" applyFill="1" applyAlignment="1">
      <alignment vertical="top"/>
    </xf>
    <xf numFmtId="169" fontId="0" fillId="0" borderId="0" xfId="1" applyNumberFormat="1" applyFont="1" applyAlignment="1">
      <alignment vertical="top"/>
    </xf>
    <xf numFmtId="172" fontId="19" fillId="0" borderId="0" xfId="9" applyFont="1" applyFill="1" applyBorder="1">
      <alignment vertical="top"/>
    </xf>
    <xf numFmtId="172" fontId="20" fillId="0" borderId="0" xfId="9" applyFont="1" applyFill="1" applyBorder="1">
      <alignment vertical="top"/>
    </xf>
    <xf numFmtId="172" fontId="21" fillId="0" borderId="0" xfId="9" applyFont="1" applyFill="1" applyBorder="1">
      <alignment vertical="top"/>
    </xf>
    <xf numFmtId="172" fontId="21" fillId="0" borderId="0" xfId="9" applyFont="1" applyFill="1">
      <alignment vertical="top"/>
    </xf>
    <xf numFmtId="169" fontId="0" fillId="0" borderId="0" xfId="0" applyFill="1" applyAlignment="1">
      <alignment vertical="top"/>
    </xf>
    <xf numFmtId="169" fontId="3" fillId="0" borderId="0" xfId="1" applyNumberFormat="1" applyFont="1" applyFill="1" applyAlignment="1">
      <alignment vertical="top"/>
    </xf>
    <xf numFmtId="167" fontId="3" fillId="5" borderId="0" xfId="1" applyFont="1" applyFill="1" applyAlignment="1">
      <alignment vertical="top"/>
    </xf>
    <xf numFmtId="167" fontId="10" fillId="5" borderId="0" xfId="1" applyFont="1" applyFill="1" applyAlignment="1">
      <alignment vertical="top"/>
    </xf>
    <xf numFmtId="167" fontId="5" fillId="5" borderId="0" xfId="1" applyFont="1" applyFill="1" applyAlignment="1">
      <alignment vertical="top"/>
    </xf>
    <xf numFmtId="167" fontId="3" fillId="5" borderId="0" xfId="1" applyNumberFormat="1" applyFont="1" applyFill="1" applyAlignment="1">
      <alignment vertical="top"/>
    </xf>
    <xf numFmtId="167" fontId="0" fillId="5" borderId="0" xfId="1" applyFont="1" applyFill="1" applyBorder="1" applyAlignment="1">
      <alignment vertical="top"/>
    </xf>
    <xf numFmtId="169" fontId="3" fillId="5" borderId="0" xfId="0" applyFont="1" applyFill="1">
      <alignment vertical="top"/>
    </xf>
    <xf numFmtId="169" fontId="3" fillId="5" borderId="0" xfId="0" applyFont="1" applyFill="1" applyAlignment="1">
      <alignment vertical="top"/>
    </xf>
    <xf numFmtId="167" fontId="10" fillId="6" borderId="6" xfId="1" applyFont="1" applyFill="1" applyBorder="1" applyAlignment="1">
      <alignment horizontal="center" vertical="top"/>
    </xf>
    <xf numFmtId="173" fontId="5" fillId="6" borderId="5" xfId="2" applyFont="1" applyFill="1" applyBorder="1">
      <alignment vertical="top"/>
    </xf>
    <xf numFmtId="169" fontId="3" fillId="6" borderId="5" xfId="0" applyFont="1" applyFill="1" applyBorder="1">
      <alignment vertical="top"/>
    </xf>
    <xf numFmtId="167" fontId="5" fillId="6" borderId="5" xfId="1" applyFont="1" applyFill="1" applyBorder="1" applyAlignment="1">
      <alignment horizontal="center" vertical="top"/>
    </xf>
    <xf numFmtId="169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3" fontId="5" fillId="0" borderId="5" xfId="2" applyFont="1" applyFill="1" applyBorder="1">
      <alignment vertical="top"/>
    </xf>
    <xf numFmtId="169" fontId="3" fillId="0" borderId="5" xfId="0" applyFont="1" applyFill="1" applyBorder="1">
      <alignment vertical="top"/>
    </xf>
    <xf numFmtId="169" fontId="5" fillId="6" borderId="5" xfId="0" applyFont="1" applyFill="1" applyBorder="1">
      <alignment vertical="top"/>
    </xf>
    <xf numFmtId="172" fontId="7" fillId="0" borderId="0" xfId="9" applyFont="1" applyFill="1">
      <alignment vertical="top"/>
    </xf>
    <xf numFmtId="172" fontId="6" fillId="0" borderId="0" xfId="9" applyFont="1" applyFill="1">
      <alignment vertical="top"/>
    </xf>
    <xf numFmtId="172" fontId="3" fillId="0" borderId="0" xfId="9" applyFont="1" applyFill="1">
      <alignment vertical="top"/>
    </xf>
    <xf numFmtId="172" fontId="3" fillId="5" borderId="0" xfId="9" applyFont="1" applyFill="1">
      <alignment vertical="top"/>
    </xf>
    <xf numFmtId="172" fontId="5" fillId="5" borderId="0" xfId="9" applyFont="1" applyFill="1">
      <alignment vertical="top"/>
    </xf>
    <xf numFmtId="169" fontId="5" fillId="0" borderId="0" xfId="0" applyFont="1">
      <alignment vertical="top"/>
    </xf>
    <xf numFmtId="169" fontId="5" fillId="5" borderId="0" xfId="0" applyFont="1" applyFill="1">
      <alignment vertical="top"/>
    </xf>
    <xf numFmtId="173" fontId="5" fillId="0" borderId="0" xfId="2" applyFont="1">
      <alignment vertical="top"/>
    </xf>
    <xf numFmtId="173" fontId="5" fillId="5" borderId="0" xfId="2" applyFont="1" applyFill="1">
      <alignment vertical="top"/>
    </xf>
    <xf numFmtId="169" fontId="3" fillId="5" borderId="0" xfId="10" applyFont="1" applyFill="1">
      <alignment vertical="top"/>
    </xf>
    <xf numFmtId="182" fontId="3" fillId="5" borderId="0" xfId="5" applyFont="1" applyFill="1">
      <alignment vertical="top"/>
    </xf>
    <xf numFmtId="174" fontId="3" fillId="5" borderId="0" xfId="3" applyFont="1" applyFill="1">
      <alignment vertical="top"/>
    </xf>
    <xf numFmtId="169" fontId="7" fillId="5" borderId="0" xfId="10" applyFont="1" applyFill="1" applyBorder="1">
      <alignment vertical="top"/>
    </xf>
    <xf numFmtId="169" fontId="6" fillId="5" borderId="0" xfId="10" applyFont="1" applyFill="1" applyBorder="1">
      <alignment vertical="top"/>
    </xf>
    <xf numFmtId="169" fontId="3" fillId="5" borderId="0" xfId="10" applyFont="1" applyFill="1" applyBorder="1" applyAlignment="1">
      <alignment horizontal="right" vertical="top"/>
    </xf>
    <xf numFmtId="169" fontId="7" fillId="5" borderId="0" xfId="10" applyFont="1" applyFill="1">
      <alignment vertical="top"/>
    </xf>
    <xf numFmtId="169" fontId="3" fillId="5" borderId="0" xfId="10" applyFont="1" applyFill="1" applyAlignment="1">
      <alignment horizontal="right" vertical="top"/>
    </xf>
    <xf numFmtId="169" fontId="0" fillId="5" borderId="0" xfId="0" applyFill="1" applyAlignment="1">
      <alignment vertical="top"/>
    </xf>
    <xf numFmtId="167" fontId="17" fillId="0" borderId="0" xfId="1" applyNumberFormat="1" applyFont="1" applyAlignment="1">
      <alignment vertical="top"/>
    </xf>
    <xf numFmtId="167" fontId="21" fillId="0" borderId="0" xfId="1" applyFont="1" applyAlignment="1">
      <alignment vertical="top"/>
    </xf>
    <xf numFmtId="169" fontId="17" fillId="0" borderId="0" xfId="1" applyNumberFormat="1" applyFont="1" applyAlignment="1">
      <alignment vertical="top"/>
    </xf>
    <xf numFmtId="169" fontId="28" fillId="0" borderId="0" xfId="0" applyFont="1" applyFill="1" applyBorder="1">
      <alignment vertical="top"/>
    </xf>
    <xf numFmtId="169" fontId="28" fillId="0" borderId="0" xfId="0" applyFont="1">
      <alignment vertical="top"/>
    </xf>
    <xf numFmtId="169" fontId="28" fillId="0" borderId="0" xfId="0" applyFont="1" applyFill="1">
      <alignment vertical="top"/>
    </xf>
    <xf numFmtId="169" fontId="28" fillId="0" borderId="0" xfId="0" applyFont="1" applyAlignment="1">
      <alignment vertical="top"/>
    </xf>
    <xf numFmtId="174" fontId="19" fillId="0" borderId="0" xfId="3" applyFont="1" applyFill="1" applyBorder="1" applyAlignment="1">
      <alignment vertical="top"/>
    </xf>
    <xf numFmtId="174" fontId="20" fillId="0" borderId="0" xfId="3" applyFont="1" applyFill="1" applyBorder="1" applyAlignment="1">
      <alignment vertical="top"/>
    </xf>
    <xf numFmtId="174" fontId="21" fillId="0" borderId="0" xfId="3" applyFont="1" applyFill="1" applyBorder="1" applyAlignment="1">
      <alignment horizontal="right" vertical="top"/>
    </xf>
    <xf numFmtId="174" fontId="21" fillId="0" borderId="0" xfId="3" applyFont="1" applyFill="1" applyAlignment="1">
      <alignment vertical="top"/>
    </xf>
    <xf numFmtId="174" fontId="28" fillId="0" borderId="0" xfId="3" applyNumberFormat="1" applyFont="1">
      <alignment vertical="top"/>
    </xf>
    <xf numFmtId="174" fontId="26" fillId="0" borderId="0" xfId="3" applyNumberFormat="1" applyFont="1">
      <alignment vertical="top"/>
    </xf>
    <xf numFmtId="172" fontId="3" fillId="0" borderId="0" xfId="1" applyNumberFormat="1" applyFont="1" applyAlignment="1">
      <alignment vertical="top"/>
    </xf>
    <xf numFmtId="167" fontId="3" fillId="6" borderId="5" xfId="1" applyFont="1" applyFill="1" applyBorder="1" applyAlignment="1">
      <alignment vertical="top"/>
    </xf>
    <xf numFmtId="173" fontId="3" fillId="6" borderId="5" xfId="2" applyNumberFormat="1" applyFont="1" applyFill="1" applyBorder="1">
      <alignment vertical="top"/>
    </xf>
    <xf numFmtId="173" fontId="17" fillId="0" borderId="0" xfId="2" applyFont="1" applyFill="1" applyBorder="1">
      <alignment vertical="top"/>
    </xf>
    <xf numFmtId="167" fontId="26" fillId="0" borderId="0" xfId="1" applyFont="1" applyAlignment="1">
      <alignment vertical="top"/>
    </xf>
    <xf numFmtId="167" fontId="26" fillId="0" borderId="0" xfId="1" applyFont="1" applyFill="1" applyAlignment="1">
      <alignment vertical="top"/>
    </xf>
    <xf numFmtId="167" fontId="27" fillId="0" borderId="0" xfId="1" applyFont="1" applyFill="1" applyAlignment="1">
      <alignment vertical="top"/>
    </xf>
    <xf numFmtId="167" fontId="28" fillId="0" borderId="0" xfId="1" applyFont="1" applyAlignment="1">
      <alignment horizontal="right" vertical="top"/>
    </xf>
    <xf numFmtId="167" fontId="28" fillId="0" borderId="4" xfId="1" applyFont="1" applyBorder="1" applyAlignment="1">
      <alignment vertical="top"/>
    </xf>
    <xf numFmtId="167" fontId="28" fillId="0" borderId="0" xfId="1" applyFont="1" applyFill="1" applyAlignment="1">
      <alignment horizontal="right" vertical="top"/>
    </xf>
    <xf numFmtId="174" fontId="29" fillId="0" borderId="0" xfId="3" applyFont="1" applyFill="1">
      <alignment vertical="top"/>
    </xf>
    <xf numFmtId="174" fontId="7" fillId="0" borderId="0" xfId="3" applyFont="1" applyFill="1" applyAlignment="1">
      <alignment horizontal="right" vertical="top"/>
    </xf>
    <xf numFmtId="174" fontId="7" fillId="5" borderId="0" xfId="3" applyFont="1" applyFill="1">
      <alignment vertical="top"/>
    </xf>
    <xf numFmtId="174" fontId="7" fillId="6" borderId="5" xfId="3" applyFont="1" applyFill="1" applyBorder="1" applyAlignment="1">
      <alignment horizontal="center" vertical="center"/>
    </xf>
    <xf numFmtId="167" fontId="3" fillId="0" borderId="0" xfId="1" applyFont="1" applyBorder="1" applyAlignment="1">
      <alignment vertical="top"/>
    </xf>
    <xf numFmtId="167" fontId="3" fillId="3" borderId="0" xfId="1" applyFont="1" applyFill="1" applyBorder="1" applyAlignment="1">
      <alignment vertical="top"/>
    </xf>
    <xf numFmtId="167" fontId="7" fillId="0" borderId="2" xfId="1" applyFont="1" applyFill="1" applyBorder="1" applyAlignment="1">
      <alignment vertical="top"/>
    </xf>
    <xf numFmtId="167" fontId="6" fillId="0" borderId="2" xfId="1" applyFont="1" applyFill="1" applyBorder="1" applyAlignment="1">
      <alignment vertical="top"/>
    </xf>
    <xf numFmtId="167" fontId="3" fillId="0" borderId="2" xfId="1" applyFont="1" applyFill="1" applyBorder="1" applyAlignment="1">
      <alignment horizontal="right" vertical="top"/>
    </xf>
    <xf numFmtId="167" fontId="3" fillId="0" borderId="2" xfId="1" applyFont="1" applyBorder="1" applyAlignment="1">
      <alignment vertical="top"/>
    </xf>
    <xf numFmtId="167" fontId="3" fillId="0" borderId="2" xfId="1" applyFont="1" applyFill="1" applyBorder="1" applyAlignment="1">
      <alignment vertical="top"/>
    </xf>
    <xf numFmtId="167" fontId="7" fillId="0" borderId="3" xfId="1" applyFont="1" applyFill="1" applyBorder="1" applyAlignment="1">
      <alignment vertical="top"/>
    </xf>
    <xf numFmtId="167" fontId="6" fillId="0" borderId="3" xfId="1" applyFont="1" applyFill="1" applyBorder="1" applyAlignment="1">
      <alignment vertical="top"/>
    </xf>
    <xf numFmtId="167" fontId="3" fillId="0" borderId="3" xfId="1" applyFont="1" applyFill="1" applyBorder="1" applyAlignment="1">
      <alignment horizontal="right" vertical="top"/>
    </xf>
    <xf numFmtId="167" fontId="3" fillId="0" borderId="3" xfId="1" applyFont="1" applyBorder="1" applyAlignment="1">
      <alignment vertical="top"/>
    </xf>
    <xf numFmtId="167" fontId="3" fillId="0" borderId="3" xfId="1" applyFont="1" applyFill="1" applyBorder="1" applyAlignment="1">
      <alignment vertical="top"/>
    </xf>
    <xf numFmtId="169" fontId="21" fillId="0" borderId="0" xfId="0" applyFont="1">
      <alignment vertical="top"/>
    </xf>
    <xf numFmtId="169" fontId="17" fillId="0" borderId="0" xfId="1" applyNumberFormat="1" applyFont="1" applyBorder="1" applyAlignment="1">
      <alignment vertical="top"/>
    </xf>
    <xf numFmtId="169" fontId="19" fillId="0" borderId="0" xfId="0" applyFont="1" applyFill="1" applyBorder="1">
      <alignment vertical="top"/>
    </xf>
    <xf numFmtId="169" fontId="20" fillId="0" borderId="0" xfId="0" applyFont="1" applyFill="1" applyBorder="1">
      <alignment vertical="top"/>
    </xf>
    <xf numFmtId="169" fontId="21" fillId="0" borderId="0" xfId="0" applyFont="1" applyFill="1" applyBorder="1">
      <alignment vertical="top"/>
    </xf>
    <xf numFmtId="169" fontId="21" fillId="0" borderId="0" xfId="0" applyFont="1" applyFill="1">
      <alignment vertical="top"/>
    </xf>
    <xf numFmtId="167" fontId="21" fillId="5" borderId="0" xfId="1" applyFont="1" applyFill="1" applyAlignment="1">
      <alignment vertical="top"/>
    </xf>
    <xf numFmtId="167" fontId="28" fillId="0" borderId="4" xfId="1" applyFont="1" applyFill="1" applyBorder="1" applyAlignment="1">
      <alignment vertical="top"/>
    </xf>
    <xf numFmtId="167" fontId="3" fillId="0" borderId="4" xfId="1" applyFont="1" applyFill="1" applyBorder="1" applyAlignment="1">
      <alignment vertical="top"/>
    </xf>
    <xf numFmtId="167" fontId="28" fillId="0" borderId="0" xfId="1" applyFont="1" applyAlignment="1">
      <alignment vertical="top"/>
    </xf>
    <xf numFmtId="167" fontId="28" fillId="0" borderId="0" xfId="1" applyNumberFormat="1" applyFont="1" applyAlignment="1">
      <alignment vertical="top"/>
    </xf>
    <xf numFmtId="167" fontId="28" fillId="0" borderId="0" xfId="1" applyFont="1" applyFill="1" applyAlignment="1">
      <alignment vertical="top"/>
    </xf>
    <xf numFmtId="167" fontId="26" fillId="0" borderId="0" xfId="1" applyFont="1" applyFill="1" applyBorder="1" applyAlignment="1">
      <alignment vertical="top"/>
    </xf>
    <xf numFmtId="167" fontId="27" fillId="0" borderId="0" xfId="1" applyFont="1" applyFill="1" applyBorder="1" applyAlignment="1">
      <alignment vertical="top"/>
    </xf>
    <xf numFmtId="167" fontId="28" fillId="0" borderId="0" xfId="1" applyFont="1" applyFill="1" applyBorder="1" applyAlignment="1">
      <alignment horizontal="right" vertical="top"/>
    </xf>
    <xf numFmtId="169" fontId="7" fillId="5" borderId="0" xfId="0" applyFont="1" applyFill="1" applyAlignment="1">
      <alignment vertical="top"/>
    </xf>
    <xf numFmtId="169" fontId="6" fillId="5" borderId="0" xfId="0" applyFont="1" applyFill="1" applyAlignment="1">
      <alignment vertical="top"/>
    </xf>
    <xf numFmtId="169" fontId="3" fillId="5" borderId="0" xfId="0" applyFont="1" applyFill="1" applyAlignment="1">
      <alignment horizontal="right" vertical="top"/>
    </xf>
    <xf numFmtId="182" fontId="7" fillId="5" borderId="0" xfId="5" applyFont="1" applyFill="1">
      <alignment vertical="top"/>
    </xf>
    <xf numFmtId="182" fontId="6" fillId="5" borderId="0" xfId="5" applyFont="1" applyFill="1">
      <alignment vertical="top"/>
    </xf>
    <xf numFmtId="182" fontId="0" fillId="5" borderId="0" xfId="5" applyFont="1" applyFill="1">
      <alignment vertical="top"/>
    </xf>
    <xf numFmtId="174" fontId="3" fillId="0" borderId="7" xfId="3" applyFill="1" applyBorder="1" applyAlignment="1">
      <alignment horizontal="center" vertical="top"/>
    </xf>
    <xf numFmtId="176" fontId="3" fillId="0" borderId="5" xfId="10" applyNumberFormat="1" applyFont="1" applyFill="1" applyBorder="1" applyAlignment="1">
      <alignment horizontal="center" vertical="top"/>
    </xf>
    <xf numFmtId="169" fontId="5" fillId="0" borderId="0" xfId="0" applyFont="1" applyFill="1" applyBorder="1" applyAlignment="1">
      <alignment vertical="top"/>
    </xf>
    <xf numFmtId="169" fontId="7" fillId="0" borderId="0" xfId="0" applyFont="1" applyBorder="1" applyAlignment="1">
      <alignment horizontal="right" vertical="top"/>
    </xf>
    <xf numFmtId="169" fontId="7" fillId="0" borderId="0" xfId="0" applyFont="1" applyBorder="1" applyAlignment="1">
      <alignment vertical="top"/>
    </xf>
    <xf numFmtId="167" fontId="5" fillId="5" borderId="0" xfId="1" applyFont="1" applyFill="1" applyBorder="1" applyAlignment="1">
      <alignment vertical="top"/>
    </xf>
    <xf numFmtId="167" fontId="5" fillId="0" borderId="0" xfId="1" applyFont="1" applyFill="1" applyBorder="1" applyAlignment="1">
      <alignment horizontal="center" vertical="top"/>
    </xf>
    <xf numFmtId="169" fontId="7" fillId="0" borderId="7" xfId="0" applyFont="1" applyFill="1" applyBorder="1" applyAlignment="1">
      <alignment horizontal="center" vertical="center"/>
    </xf>
    <xf numFmtId="169" fontId="7" fillId="6" borderId="5" xfId="0" applyFont="1" applyFill="1" applyBorder="1" applyAlignment="1">
      <alignment horizontal="center" vertical="top"/>
    </xf>
    <xf numFmtId="173" fontId="31" fillId="5" borderId="0" xfId="2" applyFont="1" applyFill="1">
      <alignment vertical="top"/>
    </xf>
    <xf numFmtId="169" fontId="31" fillId="5" borderId="0" xfId="0" applyFont="1" applyFill="1">
      <alignment vertical="top"/>
    </xf>
    <xf numFmtId="167" fontId="31" fillId="5" borderId="0" xfId="1" applyFont="1" applyFill="1" applyAlignment="1">
      <alignment vertical="top"/>
    </xf>
    <xf numFmtId="172" fontId="31" fillId="5" borderId="0" xfId="9" applyFont="1" applyFill="1">
      <alignment vertical="top"/>
    </xf>
    <xf numFmtId="167" fontId="31" fillId="5" borderId="0" xfId="1" applyNumberFormat="1" applyFont="1" applyFill="1" applyAlignment="1">
      <alignment vertical="top"/>
    </xf>
    <xf numFmtId="169" fontId="0" fillId="0" borderId="7" xfId="0" applyFill="1" applyBorder="1" applyAlignment="1">
      <alignment horizontal="center" vertical="top"/>
    </xf>
    <xf numFmtId="167" fontId="7" fillId="5" borderId="0" xfId="10" applyNumberFormat="1" applyFont="1" applyFill="1" applyBorder="1">
      <alignment vertical="top"/>
    </xf>
    <xf numFmtId="167" fontId="6" fillId="5" borderId="0" xfId="10" applyNumberFormat="1" applyFont="1" applyFill="1" applyBorder="1">
      <alignment vertical="top"/>
    </xf>
    <xf numFmtId="167" fontId="3" fillId="5" borderId="0" xfId="10" applyNumberFormat="1" applyFont="1" applyFill="1" applyBorder="1" applyAlignment="1">
      <alignment horizontal="right" vertical="top"/>
    </xf>
    <xf numFmtId="176" fontId="3" fillId="7" borderId="5" xfId="10" applyNumberFormat="1" applyFont="1" applyFill="1" applyBorder="1" applyAlignment="1">
      <alignment horizontal="center" vertical="top"/>
    </xf>
    <xf numFmtId="174" fontId="3" fillId="7" borderId="5" xfId="3" applyFont="1" applyFill="1" applyBorder="1" applyAlignment="1">
      <alignment horizontal="center" vertical="top"/>
    </xf>
    <xf numFmtId="169" fontId="3" fillId="6" borderId="5" xfId="10" applyFont="1" applyFill="1" applyBorder="1" applyAlignment="1">
      <alignment horizontal="center" vertical="top"/>
    </xf>
    <xf numFmtId="169" fontId="3" fillId="6" borderId="5" xfId="10" applyFont="1" applyFill="1" applyBorder="1" applyAlignment="1">
      <alignment horizontal="center" vertical="top" wrapText="1"/>
    </xf>
    <xf numFmtId="169" fontId="28" fillId="0" borderId="0" xfId="0" applyFont="1" applyFill="1" applyBorder="1" applyAlignment="1">
      <alignment horizontal="center" vertical="top"/>
    </xf>
    <xf numFmtId="172" fontId="3" fillId="0" borderId="0" xfId="9" applyFont="1" applyFill="1" applyBorder="1">
      <alignment vertical="top"/>
    </xf>
    <xf numFmtId="172" fontId="5" fillId="0" borderId="0" xfId="9" applyFont="1" applyFill="1">
      <alignment vertical="top"/>
    </xf>
    <xf numFmtId="172" fontId="5" fillId="0" borderId="0" xfId="9" applyFont="1" applyFill="1" applyBorder="1">
      <alignment vertical="top"/>
    </xf>
    <xf numFmtId="169" fontId="3" fillId="8" borderId="0" xfId="0" applyFont="1" applyFill="1" applyBorder="1" applyAlignment="1">
      <alignment horizontal="right" vertical="top"/>
    </xf>
    <xf numFmtId="169" fontId="28" fillId="8" borderId="5" xfId="0" applyFont="1" applyFill="1" applyBorder="1" applyAlignment="1">
      <alignment horizontal="center" vertical="top"/>
    </xf>
    <xf numFmtId="167" fontId="32" fillId="0" borderId="0" xfId="1" applyFont="1" applyFill="1" applyAlignment="1">
      <alignment vertical="top"/>
    </xf>
    <xf numFmtId="167" fontId="33" fillId="0" borderId="0" xfId="1" applyFont="1" applyFill="1" applyAlignment="1">
      <alignment vertical="top"/>
    </xf>
    <xf numFmtId="167" fontId="34" fillId="0" borderId="0" xfId="1" applyFont="1" applyFill="1" applyAlignment="1">
      <alignment horizontal="right" vertical="top"/>
    </xf>
    <xf numFmtId="167" fontId="34" fillId="0" borderId="0" xfId="1" applyFont="1" applyAlignment="1">
      <alignment vertical="top"/>
    </xf>
    <xf numFmtId="167" fontId="34" fillId="5" borderId="0" xfId="1" applyFont="1" applyFill="1" applyAlignment="1">
      <alignment vertical="top"/>
    </xf>
    <xf numFmtId="183" fontId="7" fillId="0" borderId="0" xfId="4" applyFont="1" applyFill="1" applyBorder="1">
      <alignment vertical="top"/>
    </xf>
    <xf numFmtId="183" fontId="3" fillId="0" borderId="0" xfId="4" applyFont="1" applyFill="1" applyBorder="1">
      <alignment vertical="top"/>
    </xf>
    <xf numFmtId="167" fontId="28" fillId="0" borderId="0" xfId="1" applyFont="1" applyFill="1" applyBorder="1" applyAlignment="1">
      <alignment vertical="top"/>
    </xf>
    <xf numFmtId="182" fontId="3" fillId="0" borderId="0" xfId="5" applyFont="1">
      <alignment vertical="top"/>
    </xf>
    <xf numFmtId="182" fontId="7" fillId="0" borderId="0" xfId="5" applyFont="1" applyFill="1" applyBorder="1">
      <alignment vertical="top"/>
    </xf>
    <xf numFmtId="182" fontId="0" fillId="0" borderId="0" xfId="5" applyFont="1">
      <alignment vertical="top"/>
    </xf>
    <xf numFmtId="182" fontId="5" fillId="5" borderId="0" xfId="5" applyFont="1" applyFill="1">
      <alignment vertical="top"/>
    </xf>
    <xf numFmtId="169" fontId="28" fillId="0" borderId="0" xfId="1" applyNumberFormat="1" applyFont="1" applyFill="1" applyAlignment="1">
      <alignment vertical="top"/>
    </xf>
    <xf numFmtId="167" fontId="0" fillId="6" borderId="5" xfId="1" applyNumberFormat="1" applyFont="1" applyFill="1" applyBorder="1" applyAlignment="1">
      <alignment vertical="top"/>
    </xf>
    <xf numFmtId="167" fontId="35" fillId="0" borderId="0" xfId="1" applyFont="1" applyFill="1" applyAlignment="1">
      <alignment vertical="top"/>
    </xf>
    <xf numFmtId="174" fontId="26" fillId="0" borderId="0" xfId="3" applyFont="1" applyFill="1" applyBorder="1">
      <alignment vertical="top"/>
    </xf>
    <xf numFmtId="174" fontId="27" fillId="0" borderId="0" xfId="3" applyFont="1" applyFill="1" applyBorder="1">
      <alignment vertical="top"/>
    </xf>
    <xf numFmtId="174" fontId="28" fillId="0" borderId="0" xfId="3" applyFont="1" applyFill="1" applyBorder="1" applyAlignment="1">
      <alignment horizontal="right" vertical="top"/>
    </xf>
    <xf numFmtId="174" fontId="28" fillId="0" borderId="0" xfId="3" applyFont="1">
      <alignment vertical="top"/>
    </xf>
    <xf numFmtId="169" fontId="28" fillId="8" borderId="0" xfId="0" applyFont="1" applyFill="1" applyBorder="1" applyAlignment="1">
      <alignment horizontal="right" vertical="top"/>
    </xf>
    <xf numFmtId="174" fontId="36" fillId="0" borderId="0" xfId="3" applyFont="1">
      <alignment vertical="top"/>
    </xf>
    <xf numFmtId="174" fontId="26" fillId="0" borderId="0" xfId="3" applyFont="1">
      <alignment vertical="top"/>
    </xf>
    <xf numFmtId="174" fontId="26" fillId="0" borderId="0" xfId="3" applyFont="1" applyFill="1">
      <alignment vertical="top"/>
    </xf>
    <xf numFmtId="169" fontId="36" fillId="0" borderId="0" xfId="0" applyFont="1" applyAlignment="1">
      <alignment vertical="top"/>
    </xf>
    <xf numFmtId="167" fontId="28" fillId="2" borderId="0" xfId="1" applyFont="1" applyFill="1" applyAlignment="1">
      <alignment horizontal="right" vertical="top"/>
    </xf>
    <xf numFmtId="172" fontId="28" fillId="0" borderId="0" xfId="1" applyNumberFormat="1" applyFont="1" applyAlignment="1">
      <alignment vertical="top"/>
    </xf>
    <xf numFmtId="169" fontId="26" fillId="0" borderId="1" xfId="0" applyFont="1" applyBorder="1" applyAlignment="1">
      <alignment horizontal="right" vertical="top"/>
    </xf>
    <xf numFmtId="169" fontId="26" fillId="0" borderId="1" xfId="0" applyFont="1" applyBorder="1" applyAlignment="1">
      <alignment vertical="top"/>
    </xf>
    <xf numFmtId="182" fontId="17" fillId="0" borderId="0" xfId="5" applyFont="1" applyFill="1">
      <alignment vertical="top"/>
    </xf>
    <xf numFmtId="182" fontId="3" fillId="0" borderId="0" xfId="5">
      <alignment vertical="top"/>
    </xf>
    <xf numFmtId="182" fontId="8" fillId="0" borderId="0" xfId="5" applyFont="1" applyFill="1">
      <alignment vertical="top"/>
    </xf>
    <xf numFmtId="182" fontId="3" fillId="4" borderId="0" xfId="5" applyFont="1" applyFill="1">
      <alignment vertical="top"/>
    </xf>
    <xf numFmtId="182" fontId="23" fillId="0" borderId="0" xfId="5" applyFont="1">
      <alignment vertical="top"/>
    </xf>
    <xf numFmtId="182" fontId="6" fillId="0" borderId="0" xfId="5" applyFont="1" applyBorder="1">
      <alignment vertical="top"/>
    </xf>
    <xf numFmtId="169" fontId="23" fillId="0" borderId="0" xfId="0" applyFont="1">
      <alignment vertical="top"/>
    </xf>
    <xf numFmtId="169" fontId="6" fillId="0" borderId="0" xfId="0" applyFont="1" applyBorder="1">
      <alignment vertical="top"/>
    </xf>
    <xf numFmtId="173" fontId="17" fillId="0" borderId="0" xfId="2" applyNumberFormat="1" applyFont="1" applyAlignment="1">
      <alignment vertical="top"/>
    </xf>
    <xf numFmtId="167" fontId="3" fillId="0" borderId="5" xfId="0" applyNumberFormat="1" applyFont="1" applyFill="1" applyBorder="1">
      <alignment vertical="top"/>
    </xf>
    <xf numFmtId="167" fontId="31" fillId="5" borderId="0" xfId="0" applyNumberFormat="1" applyFont="1" applyFill="1">
      <alignment vertical="top"/>
    </xf>
    <xf numFmtId="167" fontId="5" fillId="5" borderId="0" xfId="0" applyNumberFormat="1" applyFont="1" applyFill="1">
      <alignment vertical="top"/>
    </xf>
    <xf numFmtId="167" fontId="5" fillId="6" borderId="5" xfId="9" applyNumberFormat="1" applyFont="1" applyFill="1" applyBorder="1">
      <alignment vertical="top"/>
    </xf>
    <xf numFmtId="183" fontId="3" fillId="4" borderId="0" xfId="4" applyFont="1" applyFill="1">
      <alignment vertical="top"/>
    </xf>
    <xf numFmtId="183" fontId="17" fillId="0" borderId="0" xfId="4" applyFont="1" applyFill="1">
      <alignment vertical="top"/>
    </xf>
    <xf numFmtId="183" fontId="3" fillId="0" borderId="0" xfId="4">
      <alignment vertical="top"/>
    </xf>
    <xf numFmtId="183" fontId="8" fillId="0" borderId="0" xfId="4" applyFont="1" applyFill="1">
      <alignment vertical="top"/>
    </xf>
    <xf numFmtId="183" fontId="3" fillId="5" borderId="0" xfId="4" applyFont="1" applyFill="1">
      <alignment vertical="top"/>
    </xf>
    <xf numFmtId="169" fontId="7" fillId="5" borderId="0" xfId="0" applyFont="1" applyFill="1">
      <alignment vertical="top"/>
    </xf>
    <xf numFmtId="169" fontId="6" fillId="5" borderId="0" xfId="0" applyFont="1" applyFill="1">
      <alignment vertical="top"/>
    </xf>
    <xf numFmtId="167" fontId="10" fillId="6" borderId="5" xfId="1" applyFont="1" applyFill="1" applyBorder="1" applyAlignment="1">
      <alignment horizontal="center" vertical="top"/>
    </xf>
    <xf numFmtId="167" fontId="5" fillId="0" borderId="6" xfId="1" applyFont="1" applyFill="1" applyBorder="1" applyAlignment="1">
      <alignment horizontal="center" vertical="top"/>
    </xf>
    <xf numFmtId="182" fontId="28" fillId="0" borderId="0" xfId="5" applyFont="1" applyFill="1" applyBorder="1">
      <alignment vertical="top"/>
    </xf>
    <xf numFmtId="182" fontId="28" fillId="0" borderId="0" xfId="5" applyFont="1">
      <alignment vertical="top"/>
    </xf>
    <xf numFmtId="182" fontId="28" fillId="0" borderId="0" xfId="5" applyFont="1" applyFill="1">
      <alignment vertical="top"/>
    </xf>
    <xf numFmtId="169" fontId="28" fillId="7" borderId="0" xfId="0" applyFont="1" applyFill="1" applyAlignment="1">
      <alignment vertical="top"/>
    </xf>
    <xf numFmtId="167" fontId="28" fillId="0" borderId="0" xfId="10" applyNumberFormat="1" applyFont="1" applyFill="1" applyBorder="1">
      <alignment vertical="top"/>
    </xf>
    <xf numFmtId="169" fontId="28" fillId="0" borderId="0" xfId="10" applyFont="1" applyFill="1" applyBorder="1">
      <alignment vertical="top"/>
    </xf>
    <xf numFmtId="169" fontId="28" fillId="5" borderId="0" xfId="0" applyFont="1" applyFill="1">
      <alignment vertical="top"/>
    </xf>
    <xf numFmtId="169" fontId="28" fillId="4" borderId="0" xfId="10" applyFont="1" applyFill="1" applyBorder="1">
      <alignment vertical="top"/>
    </xf>
    <xf numFmtId="172" fontId="28" fillId="5" borderId="0" xfId="9" applyFont="1" applyFill="1">
      <alignment vertical="top"/>
    </xf>
    <xf numFmtId="169" fontId="28" fillId="0" borderId="4" xfId="10" applyFont="1" applyFill="1" applyBorder="1">
      <alignment vertical="top"/>
    </xf>
    <xf numFmtId="169" fontId="28" fillId="0" borderId="4" xfId="0" applyFont="1" applyFill="1" applyBorder="1">
      <alignment vertical="top"/>
    </xf>
    <xf numFmtId="182" fontId="28" fillId="0" borderId="4" xfId="5" applyFont="1" applyFill="1" applyBorder="1">
      <alignment vertical="top"/>
    </xf>
    <xf numFmtId="167" fontId="28" fillId="5" borderId="4" xfId="1" applyFont="1" applyFill="1" applyBorder="1" applyAlignment="1">
      <alignment vertical="top"/>
    </xf>
    <xf numFmtId="169" fontId="28" fillId="4" borderId="4" xfId="10" applyFont="1" applyFill="1" applyBorder="1">
      <alignment vertical="top"/>
    </xf>
    <xf numFmtId="169" fontId="28" fillId="5" borderId="0" xfId="0" applyFont="1" applyFill="1" applyAlignment="1">
      <alignment vertical="top"/>
    </xf>
    <xf numFmtId="169" fontId="28" fillId="5" borderId="4" xfId="0" applyFont="1" applyFill="1" applyBorder="1" applyAlignment="1">
      <alignment vertical="top"/>
    </xf>
    <xf numFmtId="167" fontId="28" fillId="5" borderId="0" xfId="1" applyFont="1" applyFill="1" applyAlignment="1">
      <alignment vertical="top"/>
    </xf>
    <xf numFmtId="167" fontId="28" fillId="0" borderId="0" xfId="0" applyNumberFormat="1" applyFont="1" applyAlignment="1">
      <alignment vertical="top"/>
    </xf>
    <xf numFmtId="167" fontId="28" fillId="5" borderId="0" xfId="1" applyFont="1" applyFill="1" applyBorder="1" applyAlignment="1">
      <alignment vertical="top"/>
    </xf>
    <xf numFmtId="169" fontId="28" fillId="0" borderId="0" xfId="10" applyFont="1" applyFill="1">
      <alignment vertical="top"/>
    </xf>
    <xf numFmtId="169" fontId="28" fillId="0" borderId="0" xfId="10" applyNumberFormat="1" applyFont="1" applyFill="1" applyBorder="1">
      <alignment vertical="top"/>
    </xf>
    <xf numFmtId="169" fontId="28" fillId="0" borderId="0" xfId="0" applyFont="1" applyBorder="1" applyAlignment="1">
      <alignment vertical="top"/>
    </xf>
    <xf numFmtId="169" fontId="28" fillId="0" borderId="0" xfId="0" applyFont="1" applyBorder="1">
      <alignment vertical="top"/>
    </xf>
    <xf numFmtId="182" fontId="28" fillId="0" borderId="0" xfId="5" applyFont="1" applyBorder="1">
      <alignment vertical="top"/>
    </xf>
    <xf numFmtId="169" fontId="28" fillId="0" borderId="0" xfId="10" applyFont="1" applyFill="1" applyAlignment="1">
      <alignment horizontal="right" vertical="top"/>
    </xf>
    <xf numFmtId="169" fontId="28" fillId="7" borderId="0" xfId="10" applyFont="1" applyFill="1">
      <alignment vertical="top"/>
    </xf>
    <xf numFmtId="169" fontId="28" fillId="0" borderId="0" xfId="10" applyFont="1" applyAlignment="1">
      <alignment horizontal="right" vertical="top"/>
    </xf>
    <xf numFmtId="175" fontId="28" fillId="0" borderId="0" xfId="3" applyNumberFormat="1" applyFont="1">
      <alignment vertical="top"/>
    </xf>
    <xf numFmtId="175" fontId="28" fillId="0" borderId="5" xfId="3" applyNumberFormat="1" applyFont="1" applyFill="1" applyBorder="1" applyAlignment="1">
      <alignment horizontal="right" vertical="top"/>
    </xf>
    <xf numFmtId="175" fontId="28" fillId="4" borderId="0" xfId="3" applyNumberFormat="1" applyFont="1" applyFill="1">
      <alignment vertical="top"/>
    </xf>
    <xf numFmtId="169" fontId="28" fillId="0" borderId="0" xfId="10" applyFont="1">
      <alignment vertical="top"/>
    </xf>
    <xf numFmtId="169" fontId="28" fillId="0" borderId="5" xfId="10" applyFont="1" applyFill="1" applyBorder="1" applyAlignment="1">
      <alignment horizontal="right" vertical="top"/>
    </xf>
    <xf numFmtId="169" fontId="28" fillId="4" borderId="0" xfId="10" applyFont="1" applyFill="1">
      <alignment vertical="top"/>
    </xf>
    <xf numFmtId="169" fontId="26" fillId="0" borderId="0" xfId="10" applyFont="1" applyFill="1">
      <alignment vertical="top"/>
    </xf>
    <xf numFmtId="169" fontId="26" fillId="5" borderId="0" xfId="10" applyFont="1" applyFill="1">
      <alignment vertical="top"/>
    </xf>
    <xf numFmtId="167" fontId="28" fillId="5" borderId="0" xfId="10" applyNumberFormat="1" applyFont="1" applyFill="1" applyAlignment="1">
      <alignment horizontal="right"/>
    </xf>
    <xf numFmtId="167" fontId="28" fillId="5" borderId="0" xfId="10" applyNumberFormat="1" applyFont="1" applyFill="1" applyAlignment="1">
      <alignment horizontal="left"/>
    </xf>
    <xf numFmtId="169" fontId="28" fillId="5" borderId="0" xfId="10" applyFont="1" applyFill="1">
      <alignment vertical="top"/>
    </xf>
    <xf numFmtId="182" fontId="28" fillId="5" borderId="0" xfId="5" applyFont="1" applyFill="1">
      <alignment vertical="top"/>
    </xf>
    <xf numFmtId="167" fontId="28" fillId="5" borderId="0" xfId="10" applyNumberFormat="1" applyFont="1" applyFill="1">
      <alignment vertical="top"/>
    </xf>
    <xf numFmtId="169" fontId="38" fillId="0" borderId="0" xfId="0" applyFont="1" applyBorder="1">
      <alignment vertical="top"/>
    </xf>
    <xf numFmtId="169" fontId="39" fillId="8" borderId="5" xfId="0" applyFont="1" applyFill="1" applyBorder="1">
      <alignment vertical="top"/>
    </xf>
    <xf numFmtId="169" fontId="40" fillId="0" borderId="0" xfId="0" applyFont="1" applyBorder="1">
      <alignment vertical="top"/>
    </xf>
    <xf numFmtId="169" fontId="39" fillId="0" borderId="0" xfId="0" applyFont="1" applyFill="1">
      <alignment vertical="top"/>
    </xf>
    <xf numFmtId="169" fontId="39" fillId="5" borderId="0" xfId="0" applyFont="1" applyFill="1">
      <alignment vertical="top"/>
    </xf>
    <xf numFmtId="179" fontId="41" fillId="0" borderId="0" xfId="0" applyNumberFormat="1" applyFont="1" applyAlignment="1">
      <alignment horizontal="center" vertical="center"/>
    </xf>
    <xf numFmtId="169" fontId="39" fillId="0" borderId="0" xfId="0" applyFont="1">
      <alignment vertical="top"/>
    </xf>
    <xf numFmtId="179" fontId="41" fillId="0" borderId="4" xfId="0" applyNumberFormat="1" applyFont="1" applyBorder="1" applyAlignment="1">
      <alignment horizontal="center" vertical="center"/>
    </xf>
    <xf numFmtId="179" fontId="41" fillId="0" borderId="0" xfId="0" applyNumberFormat="1" applyFont="1" applyBorder="1" applyAlignment="1">
      <alignment horizontal="center" vertical="center"/>
    </xf>
    <xf numFmtId="169" fontId="39" fillId="0" borderId="0" xfId="0" applyFont="1" applyBorder="1">
      <alignment vertical="top"/>
    </xf>
    <xf numFmtId="169" fontId="28" fillId="0" borderId="4" xfId="0" applyFont="1" applyBorder="1" applyAlignment="1">
      <alignment vertical="top"/>
    </xf>
    <xf numFmtId="169" fontId="28" fillId="0" borderId="4" xfId="0" applyFont="1" applyBorder="1">
      <alignment vertical="top"/>
    </xf>
    <xf numFmtId="182" fontId="28" fillId="0" borderId="4" xfId="5" applyFont="1" applyBorder="1">
      <alignment vertical="top"/>
    </xf>
    <xf numFmtId="169" fontId="28" fillId="0" borderId="0" xfId="10" applyFont="1" applyFill="1" applyBorder="1" applyAlignment="1">
      <alignment horizontal="right" vertical="top"/>
    </xf>
    <xf numFmtId="167" fontId="26" fillId="0" borderId="0" xfId="10" applyNumberFormat="1" applyFont="1" applyFill="1" applyBorder="1">
      <alignment vertical="top"/>
    </xf>
    <xf numFmtId="167" fontId="28" fillId="0" borderId="0" xfId="10" applyNumberFormat="1" applyFont="1" applyFill="1" applyBorder="1" applyAlignment="1">
      <alignment horizontal="right" vertical="top"/>
    </xf>
    <xf numFmtId="169" fontId="26" fillId="0" borderId="0" xfId="10" applyFont="1" applyFill="1" applyBorder="1">
      <alignment vertical="top"/>
    </xf>
    <xf numFmtId="169" fontId="27" fillId="0" borderId="0" xfId="10" applyFont="1" applyFill="1" applyBorder="1">
      <alignment vertical="top"/>
    </xf>
    <xf numFmtId="169" fontId="28" fillId="0" borderId="0" xfId="10" applyFont="1" applyBorder="1">
      <alignment vertical="top"/>
    </xf>
    <xf numFmtId="167" fontId="27" fillId="0" borderId="0" xfId="10" applyNumberFormat="1" applyFont="1" applyFill="1" applyBorder="1">
      <alignment vertical="top"/>
    </xf>
    <xf numFmtId="172" fontId="3" fillId="0" borderId="0" xfId="9" applyFont="1" applyAlignment="1">
      <alignment horizontal="center" vertical="top"/>
    </xf>
    <xf numFmtId="172" fontId="34" fillId="0" borderId="0" xfId="9" applyFont="1" applyAlignment="1">
      <alignment horizontal="center" vertical="top"/>
    </xf>
    <xf numFmtId="172" fontId="7" fillId="0" borderId="0" xfId="9" applyFont="1" applyAlignment="1">
      <alignment horizontal="center" vertical="top"/>
    </xf>
    <xf numFmtId="172" fontId="30" fillId="0" borderId="5" xfId="9" applyFont="1" applyFill="1" applyBorder="1" applyAlignment="1">
      <alignment horizontal="center" vertical="top"/>
    </xf>
    <xf numFmtId="172" fontId="5" fillId="0" borderId="0" xfId="9" applyFont="1" applyAlignment="1">
      <alignment horizontal="center" vertical="top"/>
    </xf>
    <xf numFmtId="172" fontId="7" fillId="0" borderId="0" xfId="9" applyFont="1" applyBorder="1" applyAlignment="1">
      <alignment horizontal="center" vertical="top"/>
    </xf>
    <xf numFmtId="172" fontId="37" fillId="0" borderId="0" xfId="9" applyFont="1" applyAlignment="1">
      <alignment horizontal="center" vertical="top"/>
    </xf>
    <xf numFmtId="172" fontId="31" fillId="0" borderId="0" xfId="9" applyFont="1" applyAlignment="1">
      <alignment horizontal="center" vertical="top"/>
    </xf>
    <xf numFmtId="172" fontId="31" fillId="0" borderId="0" xfId="9" applyFont="1" applyFill="1" applyBorder="1" applyAlignment="1">
      <alignment horizontal="center" vertical="top"/>
    </xf>
    <xf numFmtId="172" fontId="3" fillId="5" borderId="0" xfId="9" applyFont="1" applyFill="1" applyAlignment="1">
      <alignment horizontal="center" vertical="top"/>
    </xf>
    <xf numFmtId="172" fontId="3" fillId="0" borderId="0" xfId="9" applyFont="1" applyFill="1" applyAlignment="1">
      <alignment horizontal="center" vertical="top"/>
    </xf>
    <xf numFmtId="169" fontId="28" fillId="3" borderId="0" xfId="1" applyNumberFormat="1" applyFont="1" applyFill="1" applyAlignment="1">
      <alignment vertical="top"/>
    </xf>
    <xf numFmtId="169" fontId="13" fillId="0" borderId="0" xfId="0" applyFont="1">
      <alignment vertical="top"/>
    </xf>
    <xf numFmtId="169" fontId="7" fillId="0" borderId="1" xfId="0" applyFont="1" applyBorder="1">
      <alignment vertical="top"/>
    </xf>
    <xf numFmtId="169" fontId="5" fillId="0" borderId="0" xfId="0" applyFont="1" applyFill="1">
      <alignment vertical="top"/>
    </xf>
    <xf numFmtId="169" fontId="5" fillId="0" borderId="4" xfId="0" applyFont="1" applyFill="1" applyBorder="1">
      <alignment vertical="top"/>
    </xf>
    <xf numFmtId="169" fontId="28" fillId="0" borderId="0" xfId="0" applyFont="1" applyFill="1" applyBorder="1" applyAlignment="1">
      <alignment vertical="top"/>
    </xf>
    <xf numFmtId="169" fontId="28" fillId="7" borderId="4" xfId="0" applyFont="1" applyFill="1" applyBorder="1" applyAlignment="1">
      <alignment vertical="top"/>
    </xf>
    <xf numFmtId="172" fontId="17" fillId="0" borderId="0" xfId="1" applyNumberFormat="1" applyFont="1" applyFill="1" applyAlignment="1">
      <alignment vertical="top"/>
    </xf>
    <xf numFmtId="169" fontId="26" fillId="0" borderId="0" xfId="0" applyFont="1" applyFill="1" applyBorder="1">
      <alignment vertical="top"/>
    </xf>
    <xf numFmtId="169" fontId="27" fillId="0" borderId="0" xfId="0" applyFont="1" applyFill="1" applyBorder="1">
      <alignment vertical="top"/>
    </xf>
    <xf numFmtId="172" fontId="26" fillId="0" borderId="0" xfId="9" applyFont="1" applyFill="1">
      <alignment vertical="top"/>
    </xf>
    <xf numFmtId="172" fontId="27" fillId="0" borderId="0" xfId="9" applyFont="1" applyFill="1">
      <alignment vertical="top"/>
    </xf>
    <xf numFmtId="172" fontId="28" fillId="0" borderId="0" xfId="9" applyFont="1" applyFill="1">
      <alignment vertical="top"/>
    </xf>
    <xf numFmtId="172" fontId="28" fillId="0" borderId="5" xfId="9" applyFont="1" applyFill="1" applyBorder="1">
      <alignment vertical="top"/>
    </xf>
    <xf numFmtId="172" fontId="28" fillId="0" borderId="0" xfId="9" applyFont="1">
      <alignment vertical="top"/>
    </xf>
    <xf numFmtId="172" fontId="28" fillId="6" borderId="5" xfId="9" applyFont="1" applyFill="1" applyBorder="1">
      <alignment vertical="top"/>
    </xf>
    <xf numFmtId="174" fontId="26" fillId="0" borderId="0" xfId="3" applyFont="1" applyFill="1" applyBorder="1" applyAlignment="1">
      <alignment vertical="top"/>
    </xf>
    <xf numFmtId="174" fontId="27" fillId="0" borderId="0" xfId="3" applyFont="1" applyFill="1" applyBorder="1" applyAlignment="1">
      <alignment vertical="top"/>
    </xf>
    <xf numFmtId="173" fontId="26" fillId="0" borderId="0" xfId="1" applyNumberFormat="1" applyFont="1" applyFill="1" applyAlignment="1">
      <alignment vertical="top"/>
    </xf>
    <xf numFmtId="173" fontId="27" fillId="0" borderId="0" xfId="1" applyNumberFormat="1" applyFont="1" applyFill="1" applyAlignment="1">
      <alignment vertical="top"/>
    </xf>
    <xf numFmtId="173" fontId="28" fillId="0" borderId="0" xfId="1" applyNumberFormat="1" applyFont="1" applyFill="1" applyAlignment="1">
      <alignment horizontal="right" vertical="top"/>
    </xf>
    <xf numFmtId="173" fontId="28" fillId="0" borderId="0" xfId="2" applyNumberFormat="1" applyFont="1" applyFill="1">
      <alignment vertical="top"/>
    </xf>
    <xf numFmtId="173" fontId="28" fillId="0" borderId="5" xfId="2" applyFont="1" applyFill="1" applyBorder="1">
      <alignment vertical="top"/>
    </xf>
    <xf numFmtId="173" fontId="28" fillId="5" borderId="0" xfId="1" applyNumberFormat="1" applyFont="1" applyFill="1" applyAlignment="1">
      <alignment vertical="top"/>
    </xf>
    <xf numFmtId="173" fontId="28" fillId="6" borderId="5" xfId="2" applyNumberFormat="1" applyFont="1" applyFill="1" applyBorder="1">
      <alignment vertical="top"/>
    </xf>
    <xf numFmtId="173" fontId="28" fillId="6" borderId="5" xfId="2" applyFont="1" applyFill="1" applyBorder="1">
      <alignment vertical="top"/>
    </xf>
    <xf numFmtId="173" fontId="28" fillId="0" borderId="0" xfId="1" applyNumberFormat="1" applyFont="1" applyAlignment="1">
      <alignment vertical="top"/>
    </xf>
    <xf numFmtId="169" fontId="28" fillId="0" borderId="5" xfId="0" applyFont="1" applyFill="1" applyBorder="1">
      <alignment vertical="top"/>
    </xf>
    <xf numFmtId="169" fontId="28" fillId="6" borderId="5" xfId="0" applyFont="1" applyFill="1" applyBorder="1">
      <alignment vertical="top"/>
    </xf>
    <xf numFmtId="169" fontId="26" fillId="0" borderId="0" xfId="0" applyFont="1" applyFill="1">
      <alignment vertical="top"/>
    </xf>
    <xf numFmtId="169" fontId="27" fillId="0" borderId="0" xfId="0" applyFont="1" applyFill="1">
      <alignment vertical="top"/>
    </xf>
    <xf numFmtId="168" fontId="19" fillId="0" borderId="0" xfId="4" applyNumberFormat="1" applyFont="1" applyFill="1" applyBorder="1">
      <alignment vertical="top"/>
    </xf>
    <xf numFmtId="173" fontId="19" fillId="0" borderId="0" xfId="2" applyFont="1" applyFill="1" applyBorder="1" applyAlignment="1">
      <alignment vertical="top"/>
    </xf>
    <xf numFmtId="168" fontId="20" fillId="0" borderId="0" xfId="4" applyNumberFormat="1" applyFont="1" applyFill="1" applyBorder="1">
      <alignment vertical="top"/>
    </xf>
    <xf numFmtId="168" fontId="21" fillId="0" borderId="0" xfId="4" applyNumberFormat="1" applyFont="1" applyFill="1" applyBorder="1" applyAlignment="1">
      <alignment horizontal="right" vertical="top"/>
    </xf>
    <xf numFmtId="168" fontId="21" fillId="0" borderId="0" xfId="4" applyNumberFormat="1" applyFont="1">
      <alignment vertical="top"/>
    </xf>
    <xf numFmtId="168" fontId="21" fillId="0" borderId="0" xfId="4" applyNumberFormat="1" applyFont="1" applyFill="1">
      <alignment vertical="top"/>
    </xf>
    <xf numFmtId="173" fontId="15" fillId="0" borderId="0" xfId="2" applyFont="1" applyFill="1" applyBorder="1" applyAlignment="1">
      <alignment vertical="top"/>
    </xf>
    <xf numFmtId="173" fontId="16" fillId="0" borderId="0" xfId="2" applyFont="1" applyFill="1" applyBorder="1" applyAlignment="1">
      <alignment vertical="top"/>
    </xf>
    <xf numFmtId="173" fontId="17" fillId="0" borderId="0" xfId="2" applyFont="1" applyFill="1" applyBorder="1" applyAlignment="1">
      <alignment horizontal="right" vertical="top"/>
    </xf>
    <xf numFmtId="173" fontId="17" fillId="0" borderId="0" xfId="2" applyFont="1" applyAlignment="1">
      <alignment vertical="top"/>
    </xf>
    <xf numFmtId="173" fontId="17" fillId="0" borderId="0" xfId="2" applyFont="1" applyFill="1" applyAlignment="1">
      <alignment vertical="top"/>
    </xf>
    <xf numFmtId="167" fontId="17" fillId="0" borderId="0" xfId="1" applyFont="1" applyAlignment="1">
      <alignment vertical="top"/>
    </xf>
    <xf numFmtId="173" fontId="15" fillId="0" borderId="0" xfId="2" applyFont="1" applyFill="1" applyBorder="1">
      <alignment vertical="top"/>
    </xf>
    <xf numFmtId="173" fontId="16" fillId="0" borderId="0" xfId="2" applyFont="1" applyFill="1" applyBorder="1">
      <alignment vertical="top"/>
    </xf>
    <xf numFmtId="173" fontId="17" fillId="0" borderId="0" xfId="2" applyFont="1" applyFill="1">
      <alignment vertical="top"/>
    </xf>
    <xf numFmtId="174" fontId="15" fillId="0" borderId="0" xfId="3" applyFont="1" applyFill="1" applyBorder="1">
      <alignment vertical="top"/>
    </xf>
    <xf numFmtId="174" fontId="16" fillId="0" borderId="0" xfId="3" applyFont="1" applyFill="1" applyBorder="1">
      <alignment vertical="top"/>
    </xf>
    <xf numFmtId="174" fontId="17" fillId="0" borderId="0" xfId="3" applyFont="1" applyFill="1" applyBorder="1">
      <alignment vertical="top"/>
    </xf>
    <xf numFmtId="169" fontId="15" fillId="0" borderId="0" xfId="0" applyFont="1" applyFill="1" applyBorder="1">
      <alignment vertical="top"/>
    </xf>
    <xf numFmtId="169" fontId="16" fillId="0" borderId="0" xfId="0" applyFont="1" applyFill="1" applyBorder="1">
      <alignment vertical="top"/>
    </xf>
    <xf numFmtId="169" fontId="17" fillId="0" borderId="0" xfId="0" applyFont="1" applyFill="1" applyBorder="1">
      <alignment vertical="top"/>
    </xf>
    <xf numFmtId="169" fontId="17" fillId="0" borderId="0" xfId="0" applyFont="1" applyFill="1">
      <alignment vertical="top"/>
    </xf>
    <xf numFmtId="169" fontId="19" fillId="0" borderId="0" xfId="0" applyFont="1" applyFill="1" applyBorder="1" applyAlignment="1">
      <alignment horizontal="right" vertical="top"/>
    </xf>
    <xf numFmtId="169" fontId="20" fillId="0" borderId="0" xfId="0" applyFont="1" applyFill="1" applyBorder="1" applyAlignment="1">
      <alignment horizontal="right" vertical="top"/>
    </xf>
    <xf numFmtId="169" fontId="21" fillId="0" borderId="0" xfId="0" applyFont="1" applyFill="1" applyBorder="1" applyAlignment="1">
      <alignment horizontal="right" vertical="top"/>
    </xf>
    <xf numFmtId="169" fontId="21" fillId="0" borderId="0" xfId="0" applyFont="1" applyAlignment="1">
      <alignment horizontal="left" vertical="top"/>
    </xf>
    <xf numFmtId="169" fontId="21" fillId="0" borderId="0" xfId="0" applyFont="1" applyFill="1" applyAlignment="1">
      <alignment horizontal="right" vertical="top"/>
    </xf>
    <xf numFmtId="169" fontId="28" fillId="0" borderId="4" xfId="10" applyNumberFormat="1" applyFont="1" applyFill="1" applyBorder="1">
      <alignment vertical="top"/>
    </xf>
    <xf numFmtId="183" fontId="3" fillId="6" borderId="5" xfId="4" applyFont="1" applyFill="1" applyBorder="1">
      <alignment vertical="top"/>
    </xf>
    <xf numFmtId="167" fontId="3" fillId="6" borderId="5" xfId="1" applyNumberFormat="1" applyFont="1" applyFill="1" applyBorder="1" applyAlignment="1">
      <alignment vertical="top"/>
    </xf>
    <xf numFmtId="169" fontId="0" fillId="6" borderId="5" xfId="1" applyNumberFormat="1" applyFont="1" applyFill="1" applyBorder="1" applyAlignment="1">
      <alignment vertical="top"/>
    </xf>
    <xf numFmtId="169" fontId="3" fillId="6" borderId="5" xfId="0" applyFont="1" applyFill="1" applyBorder="1" applyAlignment="1">
      <alignment horizontal="right" vertical="top"/>
    </xf>
    <xf numFmtId="167" fontId="42" fillId="0" borderId="0" xfId="1" applyFont="1" applyBorder="1" applyAlignment="1">
      <alignment vertical="top"/>
    </xf>
    <xf numFmtId="167" fontId="28" fillId="0" borderId="0" xfId="1" applyFont="1" applyBorder="1" applyAlignment="1">
      <alignment vertical="top"/>
    </xf>
    <xf numFmtId="167" fontId="42" fillId="0" borderId="0" xfId="1" applyFont="1" applyFill="1" applyBorder="1" applyAlignment="1">
      <alignment vertical="top"/>
    </xf>
    <xf numFmtId="169" fontId="42" fillId="0" borderId="0" xfId="0" applyFont="1" applyAlignment="1">
      <alignment vertical="top"/>
    </xf>
    <xf numFmtId="168" fontId="26" fillId="0" borderId="0" xfId="4" applyNumberFormat="1" applyFont="1" applyFill="1" applyBorder="1">
      <alignment vertical="top"/>
    </xf>
    <xf numFmtId="173" fontId="26" fillId="0" borderId="0" xfId="2" applyFont="1" applyFill="1" applyBorder="1" applyAlignment="1">
      <alignment vertical="top"/>
    </xf>
    <xf numFmtId="168" fontId="27" fillId="0" borderId="0" xfId="4" applyNumberFormat="1" applyFont="1" applyFill="1" applyBorder="1">
      <alignment vertical="top"/>
    </xf>
    <xf numFmtId="168" fontId="28" fillId="0" borderId="0" xfId="4" applyNumberFormat="1" applyFont="1" applyFill="1" applyBorder="1" applyAlignment="1">
      <alignment horizontal="right" vertical="top"/>
    </xf>
    <xf numFmtId="168" fontId="28" fillId="0" borderId="0" xfId="4" applyNumberFormat="1" applyFont="1">
      <alignment vertical="top"/>
    </xf>
    <xf numFmtId="168" fontId="28" fillId="0" borderId="0" xfId="4" applyNumberFormat="1" applyFont="1" applyFill="1">
      <alignment vertical="top"/>
    </xf>
    <xf numFmtId="167" fontId="26" fillId="0" borderId="0" xfId="1" applyFont="1" applyFill="1" applyBorder="1">
      <alignment vertical="top"/>
    </xf>
    <xf numFmtId="167" fontId="27" fillId="0" borderId="0" xfId="1" applyFont="1" applyFill="1" applyBorder="1">
      <alignment vertical="top"/>
    </xf>
    <xf numFmtId="167" fontId="28" fillId="0" borderId="0" xfId="1" applyFont="1" applyFill="1" applyBorder="1">
      <alignment vertical="top"/>
    </xf>
    <xf numFmtId="167" fontId="28" fillId="0" borderId="0" xfId="1" applyFont="1" applyFill="1">
      <alignment vertical="top"/>
    </xf>
    <xf numFmtId="169" fontId="28" fillId="0" borderId="0" xfId="1" applyNumberFormat="1" applyFont="1" applyAlignment="1">
      <alignment vertical="top"/>
    </xf>
    <xf numFmtId="174" fontId="28" fillId="0" borderId="0" xfId="3" applyFont="1" applyFill="1">
      <alignment vertical="top"/>
    </xf>
    <xf numFmtId="174" fontId="28" fillId="0" borderId="0" xfId="3" applyFont="1" applyFill="1" applyBorder="1">
      <alignment vertical="top"/>
    </xf>
    <xf numFmtId="167" fontId="28" fillId="0" borderId="0" xfId="1" applyFont="1">
      <alignment vertical="top"/>
    </xf>
    <xf numFmtId="174" fontId="28" fillId="0" borderId="0" xfId="3" applyFont="1" applyFill="1" applyAlignment="1">
      <alignment vertical="top"/>
    </xf>
    <xf numFmtId="169" fontId="42" fillId="0" borderId="0" xfId="0" applyFont="1" applyFill="1" applyAlignment="1">
      <alignment vertical="top"/>
    </xf>
    <xf numFmtId="167" fontId="28" fillId="0" borderId="0" xfId="1" applyNumberFormat="1" applyFont="1" applyFill="1" applyAlignment="1">
      <alignment vertical="top"/>
    </xf>
    <xf numFmtId="174" fontId="42" fillId="0" borderId="0" xfId="3" applyFont="1" applyAlignment="1">
      <alignment vertical="top"/>
    </xf>
    <xf numFmtId="174" fontId="42" fillId="0" borderId="0" xfId="3" applyFont="1" applyFill="1" applyAlignment="1">
      <alignment vertical="top"/>
    </xf>
    <xf numFmtId="173" fontId="28" fillId="0" borderId="0" xfId="2" applyFont="1" applyFill="1">
      <alignment vertical="top"/>
    </xf>
    <xf numFmtId="173" fontId="42" fillId="0" borderId="0" xfId="2" applyFont="1" applyFill="1">
      <alignment vertical="top"/>
    </xf>
    <xf numFmtId="174" fontId="28" fillId="0" borderId="0" xfId="1" applyNumberFormat="1" applyFont="1" applyFill="1" applyAlignment="1">
      <alignment vertical="top"/>
    </xf>
    <xf numFmtId="174" fontId="28" fillId="0" borderId="0" xfId="3" applyNumberFormat="1" applyFont="1" applyFill="1" applyBorder="1">
      <alignment vertical="top"/>
    </xf>
    <xf numFmtId="167" fontId="26" fillId="0" borderId="0" xfId="0" applyNumberFormat="1" applyFont="1" applyFill="1">
      <alignment vertical="top"/>
    </xf>
    <xf numFmtId="167" fontId="27" fillId="0" borderId="0" xfId="0" applyNumberFormat="1" applyFont="1" applyFill="1">
      <alignment vertical="top"/>
    </xf>
    <xf numFmtId="167" fontId="28" fillId="0" borderId="0" xfId="0" applyNumberFormat="1" applyFont="1" applyAlignment="1">
      <alignment horizontal="right" vertical="top"/>
    </xf>
    <xf numFmtId="167" fontId="28" fillId="0" borderId="0" xfId="0" applyNumberFormat="1" applyFont="1">
      <alignment vertical="top"/>
    </xf>
    <xf numFmtId="167" fontId="28" fillId="0" borderId="0" xfId="0" applyNumberFormat="1" applyFont="1" applyFill="1">
      <alignment vertical="top"/>
    </xf>
    <xf numFmtId="169" fontId="26" fillId="0" borderId="0" xfId="0" applyNumberFormat="1" applyFont="1" applyFill="1">
      <alignment vertical="top"/>
    </xf>
    <xf numFmtId="169" fontId="27" fillId="0" borderId="0" xfId="0" applyNumberFormat="1" applyFont="1" applyFill="1">
      <alignment vertical="top"/>
    </xf>
    <xf numFmtId="169" fontId="28" fillId="0" borderId="0" xfId="0" applyNumberFormat="1" applyFont="1" applyAlignment="1">
      <alignment horizontal="right" vertical="top"/>
    </xf>
    <xf numFmtId="169" fontId="28" fillId="0" borderId="0" xfId="0" applyNumberFormat="1" applyFont="1">
      <alignment vertical="top"/>
    </xf>
    <xf numFmtId="169" fontId="28" fillId="0" borderId="0" xfId="0" applyNumberFormat="1" applyFont="1" applyFill="1">
      <alignment vertical="top"/>
    </xf>
    <xf numFmtId="168" fontId="26" fillId="0" borderId="0" xfId="1" applyNumberFormat="1" applyFont="1" applyFill="1" applyBorder="1" applyAlignment="1">
      <alignment vertical="top"/>
    </xf>
    <xf numFmtId="168" fontId="27" fillId="0" borderId="0" xfId="1" applyNumberFormat="1" applyFont="1" applyFill="1" applyBorder="1" applyAlignment="1">
      <alignment vertical="top"/>
    </xf>
    <xf numFmtId="168" fontId="28" fillId="0" borderId="0" xfId="1" applyNumberFormat="1" applyFont="1" applyFill="1" applyBorder="1" applyAlignment="1">
      <alignment horizontal="right" vertical="top"/>
    </xf>
    <xf numFmtId="168" fontId="28" fillId="0" borderId="0" xfId="1" applyNumberFormat="1" applyFont="1" applyFill="1" applyAlignment="1">
      <alignment vertical="top"/>
    </xf>
    <xf numFmtId="167" fontId="42" fillId="0" borderId="0" xfId="1" applyFont="1" applyAlignment="1">
      <alignment vertical="top"/>
    </xf>
    <xf numFmtId="167" fontId="42" fillId="0" borderId="0" xfId="1" applyFont="1" applyFill="1" applyAlignment="1">
      <alignment vertical="top"/>
    </xf>
    <xf numFmtId="173" fontId="26" fillId="0" borderId="0" xfId="2" applyFont="1" applyFill="1">
      <alignment vertical="top"/>
    </xf>
    <xf numFmtId="173" fontId="27" fillId="0" borderId="0" xfId="2" applyFont="1" applyFill="1">
      <alignment vertical="top"/>
    </xf>
    <xf numFmtId="173" fontId="26" fillId="0" borderId="0" xfId="2" applyNumberFormat="1" applyFont="1" applyFill="1" applyBorder="1">
      <alignment vertical="top"/>
    </xf>
    <xf numFmtId="173" fontId="27" fillId="0" borderId="0" xfId="2" applyNumberFormat="1" applyFont="1" applyFill="1" applyBorder="1">
      <alignment vertical="top"/>
    </xf>
    <xf numFmtId="173" fontId="28" fillId="0" borderId="0" xfId="2" applyNumberFormat="1" applyFont="1" applyFill="1" applyBorder="1">
      <alignment vertical="top"/>
    </xf>
    <xf numFmtId="169" fontId="28" fillId="0" borderId="0" xfId="1" applyNumberFormat="1" applyFont="1" applyFill="1" applyBorder="1" applyAlignment="1">
      <alignment vertical="top"/>
    </xf>
    <xf numFmtId="174" fontId="28" fillId="0" borderId="0" xfId="3" applyFont="1" applyAlignment="1">
      <alignment vertical="top"/>
    </xf>
    <xf numFmtId="167" fontId="7" fillId="3" borderId="0" xfId="1" applyFont="1" applyFill="1" applyBorder="1" applyAlignment="1">
      <alignment vertical="top"/>
    </xf>
    <xf numFmtId="167" fontId="6" fillId="3" borderId="0" xfId="1" applyFont="1" applyFill="1" applyBorder="1" applyAlignment="1">
      <alignment vertical="top"/>
    </xf>
    <xf numFmtId="167" fontId="3" fillId="3" borderId="0" xfId="1" applyFont="1" applyFill="1" applyBorder="1" applyAlignment="1">
      <alignment horizontal="right" vertical="top"/>
    </xf>
    <xf numFmtId="169" fontId="43" fillId="0" borderId="0" xfId="0" applyFont="1" applyAlignment="1">
      <alignment vertical="top"/>
    </xf>
    <xf numFmtId="167" fontId="17" fillId="0" borderId="0" xfId="1" applyNumberFormat="1" applyFont="1" applyFill="1" applyBorder="1" applyAlignment="1">
      <alignment vertical="top"/>
    </xf>
    <xf numFmtId="167" fontId="19" fillId="0" borderId="3" xfId="1" applyFont="1" applyFill="1" applyBorder="1" applyAlignment="1">
      <alignment vertical="top"/>
    </xf>
    <xf numFmtId="167" fontId="20" fillId="0" borderId="3" xfId="1" applyFont="1" applyFill="1" applyBorder="1" applyAlignment="1">
      <alignment vertical="top"/>
    </xf>
    <xf numFmtId="167" fontId="21" fillId="0" borderId="3" xfId="1" applyFont="1" applyFill="1" applyBorder="1" applyAlignment="1">
      <alignment horizontal="right" vertical="top"/>
    </xf>
    <xf numFmtId="167" fontId="21" fillId="0" borderId="3" xfId="1" applyFont="1" applyBorder="1" applyAlignment="1">
      <alignment vertical="top"/>
    </xf>
    <xf numFmtId="167" fontId="21" fillId="0" borderId="3" xfId="1" applyFont="1" applyFill="1" applyBorder="1" applyAlignment="1">
      <alignment vertical="top"/>
    </xf>
    <xf numFmtId="167" fontId="0" fillId="0" borderId="0" xfId="0" applyNumberFormat="1" applyAlignment="1">
      <alignment vertical="top"/>
    </xf>
    <xf numFmtId="167" fontId="17" fillId="0" borderId="2" xfId="1" applyFont="1" applyFill="1" applyBorder="1" applyAlignment="1">
      <alignment vertical="top"/>
    </xf>
    <xf numFmtId="167" fontId="7" fillId="0" borderId="0" xfId="1" applyFont="1" applyFill="1" applyBorder="1">
      <alignment vertical="top"/>
    </xf>
    <xf numFmtId="167" fontId="6" fillId="0" borderId="0" xfId="1" applyFont="1" applyFill="1" applyBorder="1">
      <alignment vertical="top"/>
    </xf>
    <xf numFmtId="167" fontId="3" fillId="0" borderId="0" xfId="1" applyFont="1">
      <alignment vertical="top"/>
    </xf>
    <xf numFmtId="167" fontId="3" fillId="0" borderId="0" xfId="1" applyFont="1" applyFill="1">
      <alignment vertical="top"/>
    </xf>
    <xf numFmtId="182" fontId="26" fillId="0" borderId="0" xfId="5" applyFont="1" applyFill="1" applyBorder="1">
      <alignment vertical="top"/>
    </xf>
    <xf numFmtId="182" fontId="27" fillId="0" borderId="0" xfId="5" applyFont="1" applyFill="1" applyBorder="1">
      <alignment vertical="top"/>
    </xf>
    <xf numFmtId="182" fontId="17" fillId="0" borderId="0" xfId="5" applyFont="1" applyFill="1" applyBorder="1">
      <alignment vertical="top"/>
    </xf>
    <xf numFmtId="169" fontId="17" fillId="0" borderId="0" xfId="1" applyNumberFormat="1" applyFont="1" applyFill="1" applyBorder="1">
      <alignment vertical="top"/>
    </xf>
    <xf numFmtId="167" fontId="17" fillId="0" borderId="0" xfId="1" applyFont="1" applyFill="1" applyBorder="1">
      <alignment vertical="top"/>
    </xf>
    <xf numFmtId="180" fontId="17" fillId="0" borderId="0" xfId="1" applyNumberFormat="1" applyFont="1" applyFill="1" applyBorder="1">
      <alignment vertical="top"/>
    </xf>
    <xf numFmtId="169" fontId="7" fillId="0" borderId="0" xfId="0" applyFont="1" applyFill="1" applyBorder="1">
      <alignment vertical="top"/>
    </xf>
    <xf numFmtId="169" fontId="6" fillId="0" borderId="0" xfId="0" applyFont="1" applyFill="1" applyBorder="1">
      <alignment vertical="top"/>
    </xf>
    <xf numFmtId="169" fontId="17" fillId="0" borderId="0" xfId="1" applyNumberFormat="1" applyFont="1">
      <alignment vertical="top"/>
    </xf>
    <xf numFmtId="169" fontId="3" fillId="0" borderId="0" xfId="1" applyNumberFormat="1" applyFont="1">
      <alignment vertical="top"/>
    </xf>
    <xf numFmtId="169" fontId="46" fillId="0" borderId="0" xfId="0" applyFont="1" applyAlignment="1">
      <alignment vertical="top"/>
    </xf>
    <xf numFmtId="169" fontId="47" fillId="0" borderId="0" xfId="0" applyFont="1" applyAlignment="1">
      <alignment vertical="top"/>
    </xf>
    <xf numFmtId="169" fontId="19" fillId="0" borderId="0" xfId="0" applyFont="1">
      <alignment vertical="top"/>
    </xf>
    <xf numFmtId="167" fontId="17" fillId="0" borderId="0" xfId="0" applyNumberFormat="1" applyFont="1" applyFill="1">
      <alignment vertical="top"/>
    </xf>
    <xf numFmtId="182" fontId="46" fillId="0" borderId="0" xfId="5" applyFont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67" fontId="3" fillId="0" borderId="0" xfId="1" applyFont="1" applyFill="1" applyBorder="1">
      <alignment vertical="top"/>
    </xf>
    <xf numFmtId="181" fontId="17" fillId="0" borderId="0" xfId="9" applyNumberFormat="1" applyFont="1" applyFill="1" applyBorder="1">
      <alignment vertical="top"/>
    </xf>
    <xf numFmtId="169" fontId="7" fillId="0" borderId="0" xfId="1" applyNumberFormat="1" applyFont="1" applyFill="1" applyAlignment="1">
      <alignment vertical="top"/>
    </xf>
    <xf numFmtId="169" fontId="6" fillId="0" borderId="0" xfId="1" applyNumberFormat="1" applyFont="1" applyFill="1" applyAlignment="1">
      <alignment vertical="top"/>
    </xf>
    <xf numFmtId="169" fontId="3" fillId="0" borderId="0" xfId="1" applyNumberFormat="1" applyFont="1" applyFill="1" applyAlignment="1">
      <alignment horizontal="right" vertical="top"/>
    </xf>
    <xf numFmtId="169" fontId="0" fillId="0" borderId="0" xfId="0" applyNumberFormat="1" applyAlignment="1">
      <alignment vertical="top"/>
    </xf>
    <xf numFmtId="169" fontId="31" fillId="5" borderId="0" xfId="0" applyNumberFormat="1" applyFont="1" applyFill="1">
      <alignment vertical="top"/>
    </xf>
    <xf numFmtId="169" fontId="5" fillId="5" borderId="0" xfId="0" applyNumberFormat="1" applyFont="1" applyFill="1">
      <alignment vertical="top"/>
    </xf>
    <xf numFmtId="167" fontId="19" fillId="0" borderId="0" xfId="1" applyFont="1" applyFill="1" applyBorder="1">
      <alignment vertical="top"/>
    </xf>
    <xf numFmtId="167" fontId="20" fillId="0" borderId="0" xfId="1" applyFont="1" applyFill="1" applyBorder="1">
      <alignment vertical="top"/>
    </xf>
    <xf numFmtId="169" fontId="21" fillId="0" borderId="0" xfId="1" applyNumberFormat="1" applyFont="1" applyFill="1" applyBorder="1">
      <alignment vertical="top"/>
    </xf>
    <xf numFmtId="169" fontId="21" fillId="0" borderId="0" xfId="0" applyFont="1" applyAlignment="1">
      <alignment vertical="top"/>
    </xf>
    <xf numFmtId="169" fontId="17" fillId="0" borderId="0" xfId="1" applyNumberFormat="1" applyFont="1" applyFill="1" applyBorder="1" applyAlignment="1">
      <alignment vertical="top"/>
    </xf>
    <xf numFmtId="169" fontId="3" fillId="0" borderId="0" xfId="1" applyNumberFormat="1" applyFont="1" applyAlignment="1">
      <alignment vertical="top"/>
    </xf>
    <xf numFmtId="174" fontId="3" fillId="0" borderId="0" xfId="1" applyNumberFormat="1" applyFont="1" applyAlignment="1">
      <alignment vertical="top"/>
    </xf>
    <xf numFmtId="167" fontId="3" fillId="0" borderId="0" xfId="1" applyNumberFormat="1" applyFont="1" applyFill="1" applyBorder="1" applyAlignment="1">
      <alignment vertical="top"/>
    </xf>
    <xf numFmtId="169" fontId="28" fillId="0" borderId="0" xfId="0" applyFont="1" applyFill="1" applyAlignment="1">
      <alignment vertical="top"/>
    </xf>
    <xf numFmtId="167" fontId="17" fillId="0" borderId="0" xfId="1" applyFont="1" applyFill="1" applyBorder="1" applyAlignment="1">
      <alignment vertical="top"/>
    </xf>
    <xf numFmtId="183" fontId="6" fillId="0" borderId="0" xfId="4" applyFont="1" applyFill="1" applyBorder="1">
      <alignment vertical="top"/>
    </xf>
    <xf numFmtId="183" fontId="3" fillId="3" borderId="0" xfId="4" applyFont="1" applyFill="1">
      <alignment vertical="top"/>
    </xf>
    <xf numFmtId="183" fontId="0" fillId="0" borderId="0" xfId="4" applyFont="1">
      <alignment vertical="top"/>
    </xf>
    <xf numFmtId="169" fontId="48" fillId="0" borderId="0" xfId="0" applyFont="1" applyAlignment="1">
      <alignment vertical="top"/>
    </xf>
    <xf numFmtId="167" fontId="3" fillId="0" borderId="0" xfId="1" applyNumberFormat="1" applyFont="1" applyFill="1" applyAlignment="1">
      <alignment vertical="top"/>
    </xf>
    <xf numFmtId="167" fontId="17" fillId="0" borderId="2" xfId="1" applyNumberFormat="1" applyFont="1" applyFill="1" applyBorder="1" applyAlignment="1">
      <alignment vertical="top"/>
    </xf>
    <xf numFmtId="169" fontId="49" fillId="0" borderId="0" xfId="0" applyFont="1" applyFill="1" applyAlignment="1">
      <alignment vertical="top"/>
    </xf>
    <xf numFmtId="169" fontId="49" fillId="0" borderId="0" xfId="0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Dropbox%20for%20Business\Masdar%20-%20ScSolar%20Uzbek\Post-Bid\Model\017\Uzbek%20SS%20v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Checkbox_Settings__"/>
      <sheetName val="Summary"/>
      <sheetName val="Output"/>
      <sheetName val="InpC"/>
      <sheetName val="InpS"/>
      <sheetName val="Sensitivity"/>
      <sheetName val="Time-M"/>
      <sheetName val="Const-M"/>
      <sheetName val="HoldCo-M"/>
      <sheetName val="HoldCo"/>
      <sheetName val="T&amp;E"/>
      <sheetName val="D&amp;A"/>
      <sheetName val="Oper"/>
      <sheetName val="Debt"/>
      <sheetName val="Debt_IFRS9"/>
      <sheetName val="Equity"/>
      <sheetName val="DT"/>
      <sheetName val="Reserve"/>
      <sheetName val="Tax"/>
      <sheetName val="Metrics"/>
      <sheetName val="Graphs"/>
      <sheetName val="S&amp;U"/>
      <sheetName val="FS"/>
      <sheetName val="FSAnn"/>
      <sheetName val="FSAnn_Cal_Yr"/>
      <sheetName val="Chk"/>
      <sheetName val="Data for graphs"/>
    </sheetNames>
    <sheetDataSet>
      <sheetData sheetId="0" refreshError="1"/>
      <sheetData sheetId="1">
        <row r="6">
          <cell r="V6">
            <v>2.6794485143839135</v>
          </cell>
        </row>
      </sheetData>
      <sheetData sheetId="2" refreshError="1"/>
      <sheetData sheetId="3">
        <row r="25">
          <cell r="F25">
            <v>0.1</v>
          </cell>
        </row>
      </sheetData>
      <sheetData sheetId="4" refreshError="1"/>
      <sheetData sheetId="5" refreshError="1"/>
      <sheetData sheetId="6" refreshError="1"/>
      <sheetData sheetId="7">
        <row r="918">
          <cell r="F918">
            <v>0</v>
          </cell>
        </row>
      </sheetData>
      <sheetData sheetId="8" refreshError="1"/>
      <sheetData sheetId="9" refreshError="1"/>
      <sheetData sheetId="10">
        <row r="842">
          <cell r="F842">
            <v>0.33333333333333331</v>
          </cell>
        </row>
      </sheetData>
      <sheetData sheetId="11" refreshError="1"/>
      <sheetData sheetId="12" refreshError="1"/>
      <sheetData sheetId="13">
        <row r="1463">
          <cell r="J1463">
            <v>0</v>
          </cell>
        </row>
      </sheetData>
      <sheetData sheetId="14" refreshError="1"/>
      <sheetData sheetId="15" refreshError="1"/>
      <sheetData sheetId="16">
        <row r="8">
          <cell r="F8" t="str">
            <v>P50</v>
          </cell>
        </row>
      </sheetData>
      <sheetData sheetId="17" refreshError="1"/>
      <sheetData sheetId="18" refreshError="1"/>
      <sheetData sheetId="19">
        <row r="521">
          <cell r="J521">
            <v>-1E-8</v>
          </cell>
        </row>
      </sheetData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3"/>
  <sheetViews>
    <sheetView showGridLines="0" defaultGridColor="0" colorId="22" zoomScale="110" zoomScaleNormal="110" workbookViewId="0">
      <pane xSplit="10" ySplit="9" topLeftCell="K31" activePane="bottomRight" state="frozen"/>
      <selection activeCell="E33" sqref="E33"/>
      <selection pane="topRight" activeCell="E33" sqref="E33"/>
      <selection pane="bottomLeft" activeCell="E33" sqref="E33"/>
      <selection pane="bottomRight" activeCell="E48" sqref="E48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149</v>
      </c>
      <c r="M3" s="184" t="s">
        <v>150</v>
      </c>
      <c r="N3" s="183"/>
      <c r="O3" s="184" t="s">
        <v>151</v>
      </c>
      <c r="P3" s="184" t="s">
        <v>152</v>
      </c>
      <c r="Q3" s="184" t="s">
        <v>153</v>
      </c>
      <c r="R3" s="184" t="s">
        <v>154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COUNTIF(I10:I52,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168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177</v>
      </c>
      <c r="F24" s="516">
        <f xml:space="preserve"> IF( INDEX(J24:S24, $I$4) = "", INDEX(J24:R24, $I$6), INDEX(J24:S24, $I$4))</f>
        <v>0.33</v>
      </c>
      <c r="G24" s="515" t="s">
        <v>178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179</v>
      </c>
      <c r="F25" s="516">
        <f xml:space="preserve"> IF( INDEX(J25:S25, $I$4) = "", INDEX(J25:R25, $I$6), INDEX(J25:S25, $I$4))</f>
        <v>0.36</v>
      </c>
      <c r="G25" s="515" t="s">
        <v>178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180</v>
      </c>
      <c r="F26" s="516">
        <f xml:space="preserve"> IF( INDEX(J26:S26, $I$4) = "", INDEX(J26:R26, $I$6), INDEX(J26:S26, $I$4))</f>
        <v>0.15499999999999992</v>
      </c>
      <c r="G26" s="515" t="s">
        <v>178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181</v>
      </c>
      <c r="F27" s="516">
        <f xml:space="preserve"> IF( INDEX(J27:S27, $I$4) = "", INDEX(J27:R27, $I$6), INDEX(J27:S27, $I$4))</f>
        <v>0.155</v>
      </c>
      <c r="G27" s="515" t="s">
        <v>178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188</v>
      </c>
      <c r="F29" s="516">
        <f xml:space="preserve"> IF( INDEX(J29:S29, $I$4) = "", INDEX(J29:R29, $I$6), INDEX(J29:S29, $I$4))</f>
        <v>5.0000000000000001E-3</v>
      </c>
      <c r="G29" s="515" t="s">
        <v>176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182</v>
      </c>
      <c r="F30" s="283">
        <f xml:space="preserve"> IF( INDEX(J30:S30, $I$4) = "", INDEX(J30:R30, $I$6), INDEX(J30:S30, $I$4))</f>
        <v>250</v>
      </c>
      <c r="G30" s="115" t="s">
        <v>172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183</v>
      </c>
      <c r="F31" s="522">
        <f xml:space="preserve"> IF( INDEX(J31:S31, $I$4) = "", INDEX(J31:R31, $I$6), INDEX(J31:S31, $I$4))</f>
        <v>0.97</v>
      </c>
      <c r="G31" s="521" t="s">
        <v>169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174</v>
      </c>
      <c r="F33" s="532">
        <f xml:space="preserve"> IF( INDEX(J33:S33, $I$4) = "", INDEX(J33:R33, $I$6), INDEX(J33:S33, $I$4))</f>
        <v>6.5000000000000002E-2</v>
      </c>
      <c r="G33" s="531" t="s">
        <v>175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210</v>
      </c>
    </row>
    <row r="36" spans="1:19" s="490" customFormat="1" x14ac:dyDescent="0.35">
      <c r="A36" s="112"/>
      <c r="B36" s="112"/>
      <c r="C36" s="113"/>
      <c r="D36" s="114"/>
      <c r="E36" s="115" t="s">
        <v>211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204</v>
      </c>
    </row>
    <row r="39" spans="1:19" s="490" customFormat="1" x14ac:dyDescent="0.35">
      <c r="A39" s="112"/>
      <c r="B39" s="112"/>
      <c r="C39" s="113"/>
      <c r="D39" s="114"/>
      <c r="E39" s="53" t="s">
        <v>205</v>
      </c>
      <c r="F39" s="283">
        <f xml:space="preserve"> IF( INDEX(J39:S39, $I$4) = "", INDEX(J39:R39, $I$6), INDEX(J39:S39, $I$4))</f>
        <v>60</v>
      </c>
      <c r="G39" s="115" t="s">
        <v>192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53" t="s">
        <v>222</v>
      </c>
      <c r="F40" s="283">
        <f xml:space="preserve"> IF( INDEX(J40:S40, $I$4) = "", INDEX(J40:R40, $I$6), INDEX(J40:S40, $I$4))</f>
        <v>30</v>
      </c>
      <c r="G40" s="115" t="s">
        <v>192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30</v>
      </c>
      <c r="L40" s="259">
        <v>30</v>
      </c>
      <c r="M40" s="259">
        <v>30</v>
      </c>
      <c r="N40" s="285"/>
      <c r="O40" s="286"/>
      <c r="P40" s="286"/>
      <c r="Q40" s="286"/>
      <c r="R40" s="286"/>
      <c r="S40" s="285"/>
    </row>
    <row r="41" spans="1:19" x14ac:dyDescent="0.35">
      <c r="A41" s="140"/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x14ac:dyDescent="0.35">
      <c r="A42" s="140" t="s">
        <v>166</v>
      </c>
      <c r="B42" s="140"/>
      <c r="C42" s="141"/>
      <c r="D42" s="142"/>
      <c r="E42" s="142"/>
      <c r="F42" s="241"/>
      <c r="G42" s="142"/>
      <c r="H42" s="242"/>
      <c r="I42" s="364"/>
      <c r="J42" s="230"/>
      <c r="K42" s="241"/>
      <c r="L42" s="241"/>
      <c r="M42" s="241"/>
      <c r="N42" s="144"/>
      <c r="O42" s="243"/>
      <c r="P42" s="243"/>
      <c r="Q42" s="243"/>
      <c r="R42" s="243"/>
      <c r="S42" s="144"/>
    </row>
    <row r="43" spans="1:19" s="490" customFormat="1" x14ac:dyDescent="0.35">
      <c r="A43" s="112"/>
      <c r="B43" s="112"/>
      <c r="C43" s="113"/>
      <c r="D43" s="114"/>
      <c r="E43" s="115" t="s">
        <v>157</v>
      </c>
      <c r="F43" s="283">
        <f xml:space="preserve"> IF( INDEX(J43:S43, $I$4) = "", INDEX(J43:R43, $I$6), INDEX(J43:S43, $I$4))</f>
        <v>0</v>
      </c>
      <c r="G43" s="115" t="str">
        <f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161</v>
      </c>
      <c r="F44" s="283">
        <f xml:space="preserve"> IF( INDEX(J44:S44, $I$4) = "", INDEX(J44:R44, $I$6), INDEX(J44:S44, $I$4))</f>
        <v>0</v>
      </c>
      <c r="G44" s="115" t="str">
        <f xml:space="preserve"> SMU</f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 t="s">
        <v>193</v>
      </c>
      <c r="F45" s="283">
        <f xml:space="preserve"> IF( INDEX(J45:S45, $I$4) = "", INDEX(J45:R45, $I$6), INDEX(J45:S45, $I$4))</f>
        <v>0</v>
      </c>
      <c r="G45" s="115" t="str">
        <f xml:space="preserve"> SMU</f>
        <v>$ 000s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0</v>
      </c>
      <c r="L45" s="259">
        <v>0</v>
      </c>
      <c r="M45" s="259">
        <v>0</v>
      </c>
      <c r="N45" s="285"/>
      <c r="O45" s="286"/>
      <c r="P45" s="286"/>
      <c r="Q45" s="286"/>
      <c r="R45" s="286"/>
      <c r="S45" s="285"/>
    </row>
    <row r="46" spans="1:19" s="490" customFormat="1" x14ac:dyDescent="0.35">
      <c r="A46" s="112"/>
      <c r="B46" s="112"/>
      <c r="C46" s="113"/>
      <c r="D46" s="114"/>
      <c r="E46" s="115" t="s">
        <v>220</v>
      </c>
      <c r="F46" s="283">
        <f xml:space="preserve"> IF( INDEX(J46:S46, $I$4) = "", INDEX(J46:R46, $I$6), INDEX(J46:S46, $I$4))</f>
        <v>0</v>
      </c>
      <c r="G46" s="115" t="str">
        <f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225</v>
      </c>
      <c r="F47" s="283">
        <f xml:space="preserve"> IF( INDEX(J47:S47, $I$4) = "", INDEX(J47:R47, $I$6), INDEX(J47:S47, $I$4))</f>
        <v>100000</v>
      </c>
      <c r="G47" s="115" t="str">
        <f xml:space="preserve"> SMU</f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100000</v>
      </c>
      <c r="L47" s="259">
        <v>100000</v>
      </c>
      <c r="M47" s="259">
        <v>100000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234</v>
      </c>
      <c r="F48" s="283">
        <f xml:space="preserve"> IF( INDEX(J48:S48, $I$4) = "", INDEX(J48:R48, $I$6), INDEX(J48:S48, $I$4))</f>
        <v>100000</v>
      </c>
      <c r="G48" s="115" t="str">
        <f xml:space="preserve"> SMU</f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100000</v>
      </c>
      <c r="L48" s="259">
        <v>100000</v>
      </c>
      <c r="M48" s="259">
        <v>100000</v>
      </c>
      <c r="N48" s="285"/>
      <c r="O48" s="286"/>
      <c r="P48" s="286"/>
      <c r="Q48" s="286"/>
      <c r="R48" s="286"/>
      <c r="S48" s="285"/>
    </row>
    <row r="50" spans="1:19" x14ac:dyDescent="0.35">
      <c r="I50" s="362"/>
    </row>
    <row r="52" spans="1:19" x14ac:dyDescent="0.35">
      <c r="A52" s="292" t="s">
        <v>92</v>
      </c>
      <c r="B52" s="292"/>
      <c r="C52" s="293"/>
      <c r="D52" s="129"/>
      <c r="E52" s="129"/>
      <c r="F52" s="129"/>
      <c r="G52" s="129"/>
      <c r="H52" s="129"/>
      <c r="I52" s="365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x14ac:dyDescent="0.35">
      <c r="A53" s="44"/>
      <c r="B53" s="44"/>
      <c r="C53" s="45"/>
      <c r="D53" s="50"/>
      <c r="E53" s="47"/>
      <c r="F53" s="51"/>
      <c r="G53" s="47"/>
      <c r="H53" s="47"/>
      <c r="J53" s="130"/>
      <c r="K53" s="47"/>
      <c r="L53" s="47"/>
      <c r="M53" s="47"/>
      <c r="N53" s="130"/>
      <c r="O53" s="47"/>
      <c r="P53" s="47"/>
      <c r="Q53" s="47"/>
      <c r="R53" s="47"/>
      <c r="S53" s="130"/>
    </row>
    <row r="54" spans="1:19" x14ac:dyDescent="0.35">
      <c r="A54" s="44"/>
      <c r="B54" s="44"/>
      <c r="C54" s="45"/>
      <c r="D54" s="50"/>
      <c r="E54" s="52" t="s">
        <v>40</v>
      </c>
      <c r="F54" s="426">
        <v>1E-3</v>
      </c>
      <c r="G54" s="52" t="s">
        <v>41</v>
      </c>
      <c r="H54" s="47"/>
      <c r="J54" s="130"/>
      <c r="K54" s="47"/>
      <c r="L54" s="47"/>
      <c r="M54" s="47"/>
      <c r="N54" s="130"/>
      <c r="O54" s="47"/>
      <c r="P54" s="47"/>
      <c r="Q54" s="47"/>
      <c r="R54" s="47"/>
      <c r="S54" s="130"/>
    </row>
    <row r="55" spans="1:19" x14ac:dyDescent="0.35">
      <c r="A55" s="44"/>
      <c r="B55" s="44"/>
      <c r="C55" s="45"/>
      <c r="D55" s="50"/>
      <c r="E55" s="52" t="s">
        <v>73</v>
      </c>
      <c r="F55" s="426">
        <v>1E-3</v>
      </c>
      <c r="G55" s="52" t="s">
        <v>41</v>
      </c>
      <c r="H55" s="47"/>
      <c r="J55" s="130"/>
      <c r="K55" s="47"/>
      <c r="L55" s="47"/>
      <c r="M55" s="47"/>
      <c r="N55" s="130"/>
      <c r="O55" s="47"/>
      <c r="P55" s="47"/>
      <c r="Q55" s="47"/>
      <c r="R55" s="47"/>
      <c r="S55" s="130"/>
    </row>
    <row r="56" spans="1:19" x14ac:dyDescent="0.35">
      <c r="A56" s="22"/>
      <c r="B56" s="22"/>
      <c r="C56" s="19"/>
      <c r="D56" s="20"/>
      <c r="E56" s="20" t="s">
        <v>43</v>
      </c>
      <c r="F56" s="133">
        <v>12</v>
      </c>
      <c r="G56" s="20" t="s">
        <v>10</v>
      </c>
      <c r="H56" s="20"/>
      <c r="J56" s="129"/>
      <c r="K56" s="20"/>
      <c r="L56" s="20"/>
      <c r="M56" s="20"/>
      <c r="N56" s="129"/>
      <c r="O56" s="20"/>
      <c r="P56" s="20"/>
      <c r="Q56" s="20"/>
      <c r="R56" s="20"/>
      <c r="S56" s="129"/>
    </row>
    <row r="57" spans="1:19" x14ac:dyDescent="0.35">
      <c r="A57" s="112"/>
      <c r="B57" s="112"/>
      <c r="C57" s="113"/>
      <c r="D57" s="114"/>
      <c r="E57" s="53" t="s">
        <v>105</v>
      </c>
      <c r="F57" s="427">
        <v>4</v>
      </c>
      <c r="G57" s="53" t="s">
        <v>87</v>
      </c>
      <c r="H57" s="53"/>
      <c r="J57" s="127"/>
      <c r="K57" s="53"/>
      <c r="L57" s="53"/>
      <c r="M57" s="53"/>
      <c r="N57" s="127"/>
      <c r="O57" s="53"/>
      <c r="P57" s="53"/>
      <c r="Q57" s="53"/>
      <c r="R57" s="53"/>
      <c r="S57" s="127"/>
    </row>
    <row r="58" spans="1:19" x14ac:dyDescent="0.35">
      <c r="E58" s="7" t="s">
        <v>90</v>
      </c>
      <c r="F58" s="429" t="s">
        <v>108</v>
      </c>
      <c r="G58" s="7" t="s">
        <v>91</v>
      </c>
      <c r="I58" s="366"/>
    </row>
    <row r="59" spans="1:19" x14ac:dyDescent="0.35">
      <c r="E59" s="117" t="s">
        <v>109</v>
      </c>
      <c r="F59" s="428">
        <v>100</v>
      </c>
      <c r="G59" s="117" t="s">
        <v>109</v>
      </c>
      <c r="H59" s="117"/>
    </row>
    <row r="60" spans="1:19" s="542" customFormat="1" x14ac:dyDescent="0.35">
      <c r="A60" s="539"/>
      <c r="B60" s="539"/>
      <c r="C60" s="540"/>
      <c r="D60" s="541"/>
      <c r="E60" s="117" t="s">
        <v>185</v>
      </c>
      <c r="F60" s="428">
        <v>1000000</v>
      </c>
      <c r="G60" s="117" t="s">
        <v>184</v>
      </c>
      <c r="H60" s="117"/>
      <c r="I60" s="362"/>
      <c r="J60" s="543"/>
      <c r="K60" s="7"/>
      <c r="L60" s="7"/>
      <c r="M60" s="7"/>
      <c r="N60" s="544"/>
      <c r="O60" s="7"/>
      <c r="P60" s="7"/>
      <c r="Q60" s="7"/>
      <c r="R60" s="7"/>
      <c r="S60" s="124"/>
    </row>
    <row r="61" spans="1:19" x14ac:dyDescent="0.35">
      <c r="E61" s="117" t="s">
        <v>155</v>
      </c>
      <c r="F61" s="428">
        <v>1000</v>
      </c>
      <c r="G61" s="117" t="s">
        <v>107</v>
      </c>
      <c r="H61" s="117"/>
    </row>
    <row r="63" spans="1:19" x14ac:dyDescent="0.35">
      <c r="B63" s="1" t="s">
        <v>27</v>
      </c>
    </row>
    <row r="64" spans="1:19" x14ac:dyDescent="0.35">
      <c r="A64" s="8"/>
      <c r="B64" s="8"/>
      <c r="C64" s="13"/>
      <c r="D64" s="34"/>
      <c r="E64" s="6" t="s">
        <v>30</v>
      </c>
      <c r="F64" s="172" t="s">
        <v>31</v>
      </c>
      <c r="G64" s="6" t="s">
        <v>26</v>
      </c>
      <c r="H64" s="6"/>
      <c r="J64" s="128"/>
      <c r="K64" s="33"/>
      <c r="L64" s="33"/>
      <c r="M64" s="33"/>
      <c r="N64" s="128"/>
      <c r="O64" s="33"/>
      <c r="P64" s="33"/>
      <c r="Q64" s="33"/>
      <c r="R64" s="33"/>
      <c r="S64" s="128"/>
    </row>
    <row r="65" spans="1:19" x14ac:dyDescent="0.35">
      <c r="A65" s="8"/>
      <c r="B65" s="8"/>
      <c r="C65" s="13"/>
      <c r="D65" s="34"/>
      <c r="E65" s="6" t="s">
        <v>46</v>
      </c>
      <c r="F65" s="172" t="s">
        <v>47</v>
      </c>
      <c r="G65" s="6" t="s">
        <v>26</v>
      </c>
      <c r="H65" s="6"/>
      <c r="J65" s="128"/>
      <c r="K65" s="33"/>
      <c r="L65" s="33"/>
      <c r="M65" s="33"/>
      <c r="N65" s="128"/>
      <c r="O65" s="33"/>
      <c r="P65" s="33"/>
      <c r="Q65" s="33"/>
      <c r="R65" s="33"/>
      <c r="S65" s="128"/>
    </row>
    <row r="66" spans="1:19" x14ac:dyDescent="0.35">
      <c r="A66" s="8"/>
      <c r="B66" s="8"/>
      <c r="C66" s="13"/>
      <c r="D66" s="34"/>
      <c r="E66" s="6" t="s">
        <v>48</v>
      </c>
      <c r="F66" s="172" t="s">
        <v>48</v>
      </c>
      <c r="G66" s="6" t="s">
        <v>26</v>
      </c>
      <c r="H66" s="6"/>
      <c r="I66" s="366"/>
      <c r="J66" s="128"/>
      <c r="K66" s="33"/>
      <c r="L66" s="33"/>
      <c r="M66" s="33"/>
      <c r="N66" s="128"/>
      <c r="O66" s="33"/>
      <c r="P66" s="33"/>
      <c r="Q66" s="33"/>
      <c r="R66" s="33"/>
      <c r="S66" s="128"/>
    </row>
    <row r="67" spans="1:19" x14ac:dyDescent="0.35">
      <c r="A67" s="8"/>
      <c r="B67" s="8"/>
      <c r="C67" s="13"/>
      <c r="D67" s="34"/>
      <c r="E67" s="6" t="s">
        <v>49</v>
      </c>
      <c r="F67" s="172" t="s">
        <v>49</v>
      </c>
      <c r="G67" s="6" t="s">
        <v>26</v>
      </c>
      <c r="H67" s="6"/>
      <c r="I67" s="366"/>
      <c r="J67" s="128"/>
      <c r="K67" s="33"/>
      <c r="L67" s="33"/>
      <c r="M67" s="33"/>
      <c r="N67" s="128"/>
      <c r="O67" s="33"/>
      <c r="P67" s="33"/>
      <c r="Q67" s="33"/>
      <c r="R67" s="33"/>
      <c r="S67" s="128"/>
    </row>
    <row r="68" spans="1:19" x14ac:dyDescent="0.35">
      <c r="A68" s="8"/>
      <c r="B68" s="8"/>
      <c r="C68" s="13"/>
      <c r="D68" s="34"/>
      <c r="E68" s="6"/>
      <c r="F68" s="26"/>
      <c r="G68" s="6"/>
      <c r="H68" s="6"/>
      <c r="I68" s="36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112"/>
      <c r="B69" s="112"/>
      <c r="C69" s="113"/>
      <c r="D69" s="114"/>
      <c r="E69" s="115" t="s">
        <v>114</v>
      </c>
      <c r="F69" s="283">
        <f xml:space="preserve"> IF( INDEX(J69:S69, $I$4) = "", INDEX(J69:R69, $I$6), INDEX(J69:S69, $I$4))</f>
        <v>0</v>
      </c>
      <c r="G69" s="115" t="s">
        <v>115</v>
      </c>
      <c r="H69" s="115"/>
      <c r="I69" s="362" t="str" cm="1">
        <f t="array" ref="I69" xml:space="preserve"> IF( INDEX(J69:S69, I$5) = "", IF( INDEX(J69:S69, I$6) = F69, "vw", "tu"), IF(INDEX(J69:S69, I$5) = F69, "vw", "tu"))</f>
        <v>vw</v>
      </c>
      <c r="J69" s="284"/>
      <c r="K69" s="259"/>
      <c r="L69" s="259"/>
      <c r="M69" s="259"/>
      <c r="N69" s="285"/>
      <c r="O69" s="286"/>
      <c r="P69" s="286"/>
      <c r="Q69" s="286"/>
      <c r="R69" s="286"/>
      <c r="S69" s="285"/>
    </row>
    <row r="70" spans="1:19" x14ac:dyDescent="0.35">
      <c r="A70" s="8"/>
      <c r="B70" s="8"/>
      <c r="C70" s="13"/>
      <c r="D70" s="34"/>
      <c r="E70" s="6"/>
      <c r="F70" s="26"/>
      <c r="G70" s="6"/>
      <c r="H70" s="6"/>
      <c r="I70" s="362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I71" s="362"/>
    </row>
    <row r="72" spans="1:19" x14ac:dyDescent="0.35">
      <c r="A72" s="1" t="s">
        <v>63</v>
      </c>
      <c r="I72" s="362"/>
    </row>
    <row r="73" spans="1:19" x14ac:dyDescent="0.35">
      <c r="I73" s="362"/>
    </row>
  </sheetData>
  <phoneticPr fontId="4" type="noConversion"/>
  <conditionalFormatting sqref="P13:R13 O18:R18 O15:R15 O57:R57 O59:R59 O61:R61 O20:R39 O41:R50">
    <cfRule type="cellIs" dxfId="109" priority="424" operator="equal">
      <formula>""</formula>
    </cfRule>
  </conditionalFormatting>
  <conditionalFormatting sqref="O16:R16">
    <cfRule type="cellIs" dxfId="108" priority="421" operator="equal">
      <formula>""</formula>
    </cfRule>
  </conditionalFormatting>
  <conditionalFormatting sqref="O14:R14">
    <cfRule type="cellIs" dxfId="107" priority="419" operator="equal">
      <formula>""</formula>
    </cfRule>
  </conditionalFormatting>
  <conditionalFormatting sqref="O59:R59">
    <cfRule type="cellIs" dxfId="106" priority="269" operator="equal">
      <formula>""</formula>
    </cfRule>
  </conditionalFormatting>
  <conditionalFormatting sqref="O61:R61">
    <cfRule type="cellIs" dxfId="105" priority="265" operator="equal">
      <formula>""</formula>
    </cfRule>
  </conditionalFormatting>
  <conditionalFormatting sqref="I61:I63">
    <cfRule type="cellIs" dxfId="104" priority="222" operator="equal">
      <formula>1</formula>
    </cfRule>
  </conditionalFormatting>
  <conditionalFormatting sqref="I61">
    <cfRule type="cellIs" dxfId="103" priority="221" operator="equal">
      <formula>1</formula>
    </cfRule>
  </conditionalFormatting>
  <conditionalFormatting sqref="I62">
    <cfRule type="cellIs" dxfId="102" priority="220" operator="equal">
      <formula>1</formula>
    </cfRule>
  </conditionalFormatting>
  <conditionalFormatting sqref="I63">
    <cfRule type="cellIs" dxfId="101" priority="219" operator="equal">
      <formula>1</formula>
    </cfRule>
  </conditionalFormatting>
  <conditionalFormatting sqref="I70:I73 I20:I21 I13:I16 I46:I50">
    <cfRule type="cellIs" dxfId="100" priority="218" operator="equal">
      <formula>"tu"</formula>
    </cfRule>
  </conditionalFormatting>
  <conditionalFormatting sqref="O13">
    <cfRule type="cellIs" dxfId="99" priority="213" operator="equal">
      <formula>""</formula>
    </cfRule>
  </conditionalFormatting>
  <conditionalFormatting sqref="O69:R69">
    <cfRule type="cellIs" dxfId="98" priority="137" operator="equal">
      <formula>""</formula>
    </cfRule>
  </conditionalFormatting>
  <conditionalFormatting sqref="I69">
    <cfRule type="cellIs" dxfId="97" priority="133" operator="equal">
      <formula>"tu"</formula>
    </cfRule>
  </conditionalFormatting>
  <conditionalFormatting sqref="I18">
    <cfRule type="cellIs" dxfId="96" priority="127" operator="equal">
      <formula>"tu"</formula>
    </cfRule>
  </conditionalFormatting>
  <conditionalFormatting sqref="I16">
    <cfRule type="cellIs" dxfId="95" priority="104" operator="equal">
      <formula>"tu"</formula>
    </cfRule>
  </conditionalFormatting>
  <conditionalFormatting sqref="O43:R43">
    <cfRule type="cellIs" dxfId="94" priority="90" operator="equal">
      <formula>""</formula>
    </cfRule>
  </conditionalFormatting>
  <conditionalFormatting sqref="I44:I45">
    <cfRule type="cellIs" dxfId="93" priority="81" operator="equal">
      <formula>"tu"</formula>
    </cfRule>
  </conditionalFormatting>
  <conditionalFormatting sqref="I43">
    <cfRule type="cellIs" dxfId="92" priority="86" operator="equal">
      <formula>"tu"</formula>
    </cfRule>
  </conditionalFormatting>
  <conditionalFormatting sqref="O44:R45">
    <cfRule type="cellIs" dxfId="91" priority="85" operator="equal">
      <formula>""</formula>
    </cfRule>
  </conditionalFormatting>
  <conditionalFormatting sqref="O29:R29">
    <cfRule type="cellIs" dxfId="90" priority="80" operator="equal">
      <formula>""</formula>
    </cfRule>
  </conditionalFormatting>
  <conditionalFormatting sqref="I60">
    <cfRule type="cellIs" dxfId="89" priority="36" operator="equal">
      <formula>"tu"</formula>
    </cfRule>
  </conditionalFormatting>
  <conditionalFormatting sqref="I29">
    <cfRule type="cellIs" dxfId="88" priority="76" operator="equal">
      <formula>"tu"</formula>
    </cfRule>
  </conditionalFormatting>
  <conditionalFormatting sqref="O24:R24">
    <cfRule type="cellIs" dxfId="87" priority="75" operator="equal">
      <formula>""</formula>
    </cfRule>
  </conditionalFormatting>
  <conditionalFormatting sqref="I24">
    <cfRule type="cellIs" dxfId="86" priority="71" operator="equal">
      <formula>"tu"</formula>
    </cfRule>
  </conditionalFormatting>
  <conditionalFormatting sqref="O25:R25">
    <cfRule type="cellIs" dxfId="85" priority="70" operator="equal">
      <formula>""</formula>
    </cfRule>
  </conditionalFormatting>
  <conditionalFormatting sqref="I25">
    <cfRule type="cellIs" dxfId="84" priority="66" operator="equal">
      <formula>"tu"</formula>
    </cfRule>
  </conditionalFormatting>
  <conditionalFormatting sqref="O26:R26">
    <cfRule type="cellIs" dxfId="83" priority="65" operator="equal">
      <formula>""</formula>
    </cfRule>
  </conditionalFormatting>
  <conditionalFormatting sqref="I26">
    <cfRule type="cellIs" dxfId="82" priority="61" operator="equal">
      <formula>"tu"</formula>
    </cfRule>
  </conditionalFormatting>
  <conditionalFormatting sqref="O27:R27">
    <cfRule type="cellIs" dxfId="81" priority="60" operator="equal">
      <formula>""</formula>
    </cfRule>
  </conditionalFormatting>
  <conditionalFormatting sqref="I27">
    <cfRule type="cellIs" dxfId="80" priority="56" operator="equal">
      <formula>"tu"</formula>
    </cfRule>
  </conditionalFormatting>
  <conditionalFormatting sqref="O30:R30">
    <cfRule type="cellIs" dxfId="79" priority="55" operator="equal">
      <formula>""</formula>
    </cfRule>
  </conditionalFormatting>
  <conditionalFormatting sqref="I30">
    <cfRule type="cellIs" dxfId="78" priority="51" operator="equal">
      <formula>"tu"</formula>
    </cfRule>
  </conditionalFormatting>
  <conditionalFormatting sqref="O31:R31">
    <cfRule type="cellIs" dxfId="77" priority="50" operator="equal">
      <formula>""</formula>
    </cfRule>
  </conditionalFormatting>
  <conditionalFormatting sqref="I31">
    <cfRule type="cellIs" dxfId="76" priority="46" operator="equal">
      <formula>"tu"</formula>
    </cfRule>
  </conditionalFormatting>
  <conditionalFormatting sqref="O33:R33">
    <cfRule type="cellIs" dxfId="75" priority="45" operator="equal">
      <formula>""</formula>
    </cfRule>
  </conditionalFormatting>
  <conditionalFormatting sqref="I33">
    <cfRule type="cellIs" dxfId="74" priority="41" operator="equal">
      <formula>"tu"</formula>
    </cfRule>
  </conditionalFormatting>
  <conditionalFormatting sqref="O60:R60">
    <cfRule type="cellIs" dxfId="73" priority="35" operator="equal">
      <formula>""</formula>
    </cfRule>
  </conditionalFormatting>
  <conditionalFormatting sqref="O60:R60">
    <cfRule type="cellIs" dxfId="72" priority="34" operator="equal">
      <formula>""</formula>
    </cfRule>
  </conditionalFormatting>
  <conditionalFormatting sqref="O39:R39">
    <cfRule type="cellIs" dxfId="71" priority="33" operator="equal">
      <formula>""</formula>
    </cfRule>
  </conditionalFormatting>
  <conditionalFormatting sqref="I45">
    <cfRule type="cellIs" dxfId="70" priority="24" operator="equal">
      <formula>"tu"</formula>
    </cfRule>
  </conditionalFormatting>
  <conditionalFormatting sqref="I39">
    <cfRule type="cellIs" dxfId="69" priority="29" operator="equal">
      <formula>"tu"</formula>
    </cfRule>
  </conditionalFormatting>
  <conditionalFormatting sqref="O45:R45">
    <cfRule type="cellIs" dxfId="68" priority="28" operator="equal">
      <formula>""</formula>
    </cfRule>
  </conditionalFormatting>
  <conditionalFormatting sqref="O36:R36">
    <cfRule type="cellIs" dxfId="67" priority="23" operator="equal">
      <formula>""</formula>
    </cfRule>
  </conditionalFormatting>
  <conditionalFormatting sqref="I36">
    <cfRule type="cellIs" dxfId="66" priority="19" operator="equal">
      <formula>"tu"</formula>
    </cfRule>
  </conditionalFormatting>
  <conditionalFormatting sqref="O40:R40">
    <cfRule type="cellIs" dxfId="65" priority="13" operator="equal">
      <formula>""</formula>
    </cfRule>
  </conditionalFormatting>
  <conditionalFormatting sqref="O40:R40">
    <cfRule type="cellIs" dxfId="64" priority="12" operator="equal">
      <formula>""</formula>
    </cfRule>
  </conditionalFormatting>
  <conditionalFormatting sqref="I40">
    <cfRule type="cellIs" dxfId="63" priority="11" operator="equal">
      <formula>"tu"</formula>
    </cfRule>
  </conditionalFormatting>
  <conditionalFormatting sqref="O47:R47">
    <cfRule type="cellIs" dxfId="62" priority="10" operator="equal">
      <formula>""</formula>
    </cfRule>
  </conditionalFormatting>
  <conditionalFormatting sqref="I48">
    <cfRule type="cellIs" dxfId="61" priority="1" operator="equal">
      <formula>"tu"</formula>
    </cfRule>
  </conditionalFormatting>
  <conditionalFormatting sqref="I47">
    <cfRule type="cellIs" dxfId="60" priority="6" operator="equal">
      <formula>"tu"</formula>
    </cfRule>
  </conditionalFormatting>
  <conditionalFormatting sqref="O48:R48">
    <cfRule type="cellIs" dxfId="59" priority="5" operator="equal">
      <formula>""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145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InpC!E$56</f>
        <v>Months in year</v>
      </c>
      <c r="F36" s="99">
        <f xml:space="preserve"> InpC!F$56</f>
        <v>12</v>
      </c>
      <c r="G36" s="99" t="str">
        <f xml:space="preserve"> InpC!G$56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147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InpC!E$56</f>
        <v>Months in year</v>
      </c>
      <c r="F46" s="99">
        <f xml:space="preserve"> InpC!F$56</f>
        <v>12</v>
      </c>
      <c r="G46" s="99" t="str">
        <f xml:space="preserve"> InpC!G$56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148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InpC!E$64</f>
        <v>Pre-forecast period</v>
      </c>
      <c r="F62" s="158" t="str">
        <f xml:space="preserve"> InpC!F$64</f>
        <v>Pre-fcst</v>
      </c>
      <c r="G62" s="158" t="str">
        <f xml:space="preserve"> InpC!G$64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InpC!E$65</f>
        <v>Financial Close</v>
      </c>
      <c r="F63" s="38" t="str">
        <f xml:space="preserve"> InpC!F$65</f>
        <v>Fin Close</v>
      </c>
      <c r="G63" s="38" t="str">
        <f xml:space="preserve"> InpC!G$65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InpC!E$66</f>
        <v>Operations</v>
      </c>
      <c r="F64" s="38" t="str">
        <f xml:space="preserve"> InpC!F$66</f>
        <v>Operations</v>
      </c>
      <c r="G64" s="38" t="str">
        <f xml:space="preserve"> InpC!G$66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InpC!E$67</f>
        <v>Post ops</v>
      </c>
      <c r="F65" s="38" t="str">
        <f xml:space="preserve"> InpC!F$67</f>
        <v>Post ops</v>
      </c>
      <c r="G65" s="38" t="str">
        <f xml:space="preserve"> InpC!G$67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InpC!E$56</f>
        <v>Months in year</v>
      </c>
      <c r="F86" s="43">
        <f xml:space="preserve"> InpC!F$56</f>
        <v>12</v>
      </c>
      <c r="G86" s="43" t="str">
        <f xml:space="preserve"> InpC!G$56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hidden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144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146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InpC!E$57</f>
        <v>Number of periods in a year</v>
      </c>
      <c r="F111" s="38">
        <f xml:space="preserve"> InpC!F$57</f>
        <v>4</v>
      </c>
      <c r="G111" s="38" t="str">
        <f xml:space="preserve"> InpC!G$57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7" customFormat="1" hidden="1" outlineLevel="2" x14ac:dyDescent="0.35">
      <c r="A114" s="108"/>
      <c r="B114" s="108"/>
      <c r="C114" s="109"/>
      <c r="D114" s="110"/>
      <c r="E114" s="111" t="s">
        <v>146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InpC!E$57</f>
        <v>Number of periods in a year</v>
      </c>
      <c r="F117" s="419">
        <f xml:space="preserve"> InpC!F$57</f>
        <v>4</v>
      </c>
      <c r="G117" s="419" t="str">
        <f xml:space="preserve"> InpC!G$57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7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196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1" t="str">
        <f t="shared" ref="E124:AJ124" si="140" xml:space="preserve"> E$20</f>
        <v>Model period beginning</v>
      </c>
      <c r="F124" s="551">
        <f t="shared" si="140"/>
        <v>0</v>
      </c>
      <c r="G124" s="551" t="str">
        <f t="shared" si="140"/>
        <v>date</v>
      </c>
      <c r="H124" s="551">
        <f t="shared" si="140"/>
        <v>0</v>
      </c>
      <c r="I124" s="551">
        <f t="shared" si="140"/>
        <v>0</v>
      </c>
      <c r="J124" s="551">
        <f t="shared" si="140"/>
        <v>44013</v>
      </c>
      <c r="K124" s="551">
        <f t="shared" si="140"/>
        <v>44105</v>
      </c>
      <c r="L124" s="551">
        <f t="shared" si="140"/>
        <v>44197</v>
      </c>
      <c r="M124" s="551">
        <f t="shared" si="140"/>
        <v>44287</v>
      </c>
      <c r="N124" s="551">
        <f t="shared" si="140"/>
        <v>44378</v>
      </c>
      <c r="O124" s="551">
        <f t="shared" si="140"/>
        <v>44470</v>
      </c>
      <c r="P124" s="551">
        <f t="shared" si="140"/>
        <v>44562</v>
      </c>
      <c r="Q124" s="551">
        <f t="shared" si="140"/>
        <v>44652</v>
      </c>
      <c r="R124" s="551">
        <f t="shared" si="140"/>
        <v>44743</v>
      </c>
      <c r="S124" s="551">
        <f t="shared" si="140"/>
        <v>44835</v>
      </c>
      <c r="T124" s="551">
        <f t="shared" si="140"/>
        <v>44927</v>
      </c>
      <c r="U124" s="551">
        <f t="shared" si="140"/>
        <v>45017</v>
      </c>
      <c r="V124" s="551">
        <f t="shared" si="140"/>
        <v>45108</v>
      </c>
      <c r="W124" s="551">
        <f t="shared" si="140"/>
        <v>45200</v>
      </c>
      <c r="X124" s="551">
        <f t="shared" si="140"/>
        <v>45292</v>
      </c>
      <c r="Y124" s="551">
        <f t="shared" si="140"/>
        <v>45383</v>
      </c>
      <c r="Z124" s="551">
        <f t="shared" si="140"/>
        <v>45474</v>
      </c>
      <c r="AA124" s="551">
        <f t="shared" si="140"/>
        <v>45566</v>
      </c>
      <c r="AB124" s="551">
        <f t="shared" si="140"/>
        <v>45658</v>
      </c>
      <c r="AC124" s="551">
        <f t="shared" si="140"/>
        <v>45748</v>
      </c>
      <c r="AD124" s="551">
        <f t="shared" si="140"/>
        <v>45839</v>
      </c>
      <c r="AE124" s="551">
        <f t="shared" si="140"/>
        <v>45931</v>
      </c>
      <c r="AF124" s="551">
        <f t="shared" si="140"/>
        <v>46023</v>
      </c>
      <c r="AG124" s="551">
        <f t="shared" si="140"/>
        <v>46113</v>
      </c>
      <c r="AH124" s="551">
        <f t="shared" si="140"/>
        <v>46204</v>
      </c>
      <c r="AI124" s="551">
        <f t="shared" si="140"/>
        <v>46296</v>
      </c>
      <c r="AJ124" s="551">
        <f t="shared" si="140"/>
        <v>46388</v>
      </c>
      <c r="AK124" s="551">
        <f t="shared" ref="AK124:BP124" si="141" xml:space="preserve"> AK$20</f>
        <v>46478</v>
      </c>
      <c r="AL124" s="551">
        <f t="shared" si="141"/>
        <v>46569</v>
      </c>
      <c r="AM124" s="551">
        <f t="shared" si="141"/>
        <v>46661</v>
      </c>
      <c r="AN124" s="551">
        <f t="shared" si="141"/>
        <v>46753</v>
      </c>
      <c r="AO124" s="551">
        <f t="shared" si="141"/>
        <v>46844</v>
      </c>
      <c r="AP124" s="551">
        <f t="shared" si="141"/>
        <v>46935</v>
      </c>
      <c r="AQ124" s="551">
        <f t="shared" si="141"/>
        <v>47027</v>
      </c>
      <c r="AR124" s="551">
        <f t="shared" si="141"/>
        <v>47119</v>
      </c>
      <c r="AS124" s="551">
        <f t="shared" si="141"/>
        <v>47209</v>
      </c>
      <c r="AT124" s="551">
        <f t="shared" si="141"/>
        <v>47300</v>
      </c>
      <c r="AU124" s="551">
        <f t="shared" si="141"/>
        <v>47392</v>
      </c>
      <c r="AV124" s="551">
        <f t="shared" si="141"/>
        <v>47484</v>
      </c>
      <c r="AW124" s="551">
        <f t="shared" si="141"/>
        <v>47574</v>
      </c>
      <c r="AX124" s="551">
        <f t="shared" si="141"/>
        <v>47665</v>
      </c>
      <c r="AY124" s="551">
        <f t="shared" si="141"/>
        <v>47757</v>
      </c>
      <c r="AZ124" s="551">
        <f t="shared" si="141"/>
        <v>47849</v>
      </c>
      <c r="BA124" s="551">
        <f t="shared" si="141"/>
        <v>47939</v>
      </c>
      <c r="BB124" s="551">
        <f t="shared" si="141"/>
        <v>48030</v>
      </c>
      <c r="BC124" s="551">
        <f t="shared" si="141"/>
        <v>48122</v>
      </c>
      <c r="BD124" s="551">
        <f t="shared" si="141"/>
        <v>48214</v>
      </c>
      <c r="BE124" s="551">
        <f t="shared" si="141"/>
        <v>48305</v>
      </c>
      <c r="BF124" s="551">
        <f t="shared" si="141"/>
        <v>48396</v>
      </c>
      <c r="BG124" s="551">
        <f t="shared" si="141"/>
        <v>48488</v>
      </c>
      <c r="BH124" s="551">
        <f t="shared" si="141"/>
        <v>48580</v>
      </c>
      <c r="BI124" s="551">
        <f t="shared" si="141"/>
        <v>48670</v>
      </c>
      <c r="BJ124" s="551">
        <f t="shared" si="141"/>
        <v>48761</v>
      </c>
      <c r="BK124" s="551">
        <f t="shared" si="141"/>
        <v>48853</v>
      </c>
      <c r="BL124" s="551">
        <f t="shared" si="141"/>
        <v>48945</v>
      </c>
      <c r="BM124" s="551">
        <f t="shared" si="141"/>
        <v>49035</v>
      </c>
      <c r="BN124" s="551">
        <f t="shared" si="141"/>
        <v>49126</v>
      </c>
      <c r="BO124" s="551">
        <f t="shared" si="141"/>
        <v>49218</v>
      </c>
      <c r="BP124" s="551">
        <f t="shared" si="141"/>
        <v>49310</v>
      </c>
      <c r="BQ124" s="551">
        <f t="shared" ref="BQ124:CV124" si="142" xml:space="preserve"> BQ$20</f>
        <v>49400</v>
      </c>
      <c r="BR124" s="551">
        <f t="shared" si="142"/>
        <v>49491</v>
      </c>
      <c r="BS124" s="551">
        <f t="shared" si="142"/>
        <v>49583</v>
      </c>
      <c r="BT124" s="551">
        <f t="shared" si="142"/>
        <v>49675</v>
      </c>
      <c r="BU124" s="551">
        <f t="shared" si="142"/>
        <v>49766</v>
      </c>
      <c r="BV124" s="551">
        <f t="shared" si="142"/>
        <v>49857</v>
      </c>
      <c r="BW124" s="551">
        <f t="shared" si="142"/>
        <v>49949</v>
      </c>
      <c r="BX124" s="551">
        <f t="shared" si="142"/>
        <v>50041</v>
      </c>
      <c r="BY124" s="551">
        <f t="shared" si="142"/>
        <v>50131</v>
      </c>
      <c r="BZ124" s="551">
        <f t="shared" si="142"/>
        <v>50222</v>
      </c>
      <c r="CA124" s="551">
        <f t="shared" si="142"/>
        <v>50314</v>
      </c>
      <c r="CB124" s="551">
        <f t="shared" si="142"/>
        <v>50406</v>
      </c>
      <c r="CC124" s="551">
        <f t="shared" si="142"/>
        <v>50496</v>
      </c>
      <c r="CD124" s="551">
        <f t="shared" si="142"/>
        <v>50587</v>
      </c>
      <c r="CE124" s="551">
        <f t="shared" si="142"/>
        <v>50679</v>
      </c>
      <c r="CF124" s="551">
        <f t="shared" si="142"/>
        <v>50771</v>
      </c>
      <c r="CG124" s="551">
        <f t="shared" si="142"/>
        <v>50861</v>
      </c>
      <c r="CH124" s="551">
        <f t="shared" si="142"/>
        <v>50952</v>
      </c>
      <c r="CI124" s="551">
        <f t="shared" si="142"/>
        <v>51044</v>
      </c>
      <c r="CJ124" s="551">
        <f t="shared" si="142"/>
        <v>51136</v>
      </c>
      <c r="CK124" s="551">
        <f t="shared" si="142"/>
        <v>51227</v>
      </c>
      <c r="CL124" s="551">
        <f t="shared" si="142"/>
        <v>51318</v>
      </c>
      <c r="CM124" s="551">
        <f t="shared" si="142"/>
        <v>51410</v>
      </c>
      <c r="CN124" s="551">
        <f t="shared" si="142"/>
        <v>51502</v>
      </c>
      <c r="CO124" s="551">
        <f t="shared" si="142"/>
        <v>51592</v>
      </c>
      <c r="CP124" s="551">
        <f t="shared" si="142"/>
        <v>51683</v>
      </c>
      <c r="CQ124" s="551">
        <f t="shared" si="142"/>
        <v>51775</v>
      </c>
      <c r="CR124" s="551">
        <f t="shared" si="142"/>
        <v>51867</v>
      </c>
      <c r="CS124" s="551">
        <f t="shared" si="142"/>
        <v>51957</v>
      </c>
      <c r="CT124" s="551">
        <f t="shared" si="142"/>
        <v>52048</v>
      </c>
      <c r="CU124" s="551">
        <f t="shared" si="142"/>
        <v>52140</v>
      </c>
      <c r="CV124" s="551">
        <f t="shared" si="142"/>
        <v>52232</v>
      </c>
      <c r="CW124" s="551">
        <f t="shared" ref="CW124:EA124" si="143" xml:space="preserve"> CW$20</f>
        <v>52322</v>
      </c>
      <c r="CX124" s="551">
        <f t="shared" si="143"/>
        <v>52413</v>
      </c>
      <c r="CY124" s="551">
        <f t="shared" si="143"/>
        <v>52505</v>
      </c>
      <c r="CZ124" s="551">
        <f t="shared" si="143"/>
        <v>52597</v>
      </c>
      <c r="DA124" s="551">
        <f t="shared" si="143"/>
        <v>52688</v>
      </c>
      <c r="DB124" s="551">
        <f t="shared" si="143"/>
        <v>52779</v>
      </c>
      <c r="DC124" s="551">
        <f t="shared" si="143"/>
        <v>52871</v>
      </c>
      <c r="DD124" s="551">
        <f t="shared" si="143"/>
        <v>52963</v>
      </c>
      <c r="DE124" s="551">
        <f t="shared" si="143"/>
        <v>53053</v>
      </c>
      <c r="DF124" s="551">
        <f t="shared" si="143"/>
        <v>53144</v>
      </c>
      <c r="DG124" s="551">
        <f t="shared" si="143"/>
        <v>53236</v>
      </c>
      <c r="DH124" s="551">
        <f t="shared" si="143"/>
        <v>53328</v>
      </c>
      <c r="DI124" s="551">
        <f t="shared" si="143"/>
        <v>53418</v>
      </c>
      <c r="DJ124" s="551">
        <f t="shared" si="143"/>
        <v>53509</v>
      </c>
      <c r="DK124" s="551">
        <f t="shared" si="143"/>
        <v>53601</v>
      </c>
      <c r="DL124" s="551">
        <f t="shared" si="143"/>
        <v>53693</v>
      </c>
      <c r="DM124" s="551">
        <f t="shared" si="143"/>
        <v>53783</v>
      </c>
      <c r="DN124" s="551">
        <f t="shared" si="143"/>
        <v>53874</v>
      </c>
      <c r="DO124" s="551">
        <f t="shared" si="143"/>
        <v>53966</v>
      </c>
      <c r="DP124" s="551">
        <f t="shared" si="143"/>
        <v>54058</v>
      </c>
      <c r="DQ124" s="551">
        <f t="shared" si="143"/>
        <v>54149</v>
      </c>
      <c r="DR124" s="551">
        <f t="shared" si="143"/>
        <v>54240</v>
      </c>
      <c r="DS124" s="551">
        <f t="shared" si="143"/>
        <v>54332</v>
      </c>
      <c r="DT124" s="551">
        <f t="shared" si="143"/>
        <v>54424</v>
      </c>
      <c r="DU124" s="551">
        <f t="shared" si="143"/>
        <v>54514</v>
      </c>
      <c r="DV124" s="551">
        <f t="shared" si="143"/>
        <v>54605</v>
      </c>
      <c r="DW124" s="551">
        <f t="shared" si="143"/>
        <v>54697</v>
      </c>
      <c r="DX124" s="551">
        <f t="shared" si="143"/>
        <v>54789</v>
      </c>
      <c r="DY124" s="551">
        <f t="shared" si="143"/>
        <v>54879</v>
      </c>
      <c r="DZ124" s="551">
        <f t="shared" si="143"/>
        <v>54970</v>
      </c>
      <c r="EA124" s="551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48" customFormat="1" hidden="1" outlineLevel="1" x14ac:dyDescent="0.35">
      <c r="A126" s="108"/>
      <c r="B126" s="108"/>
      <c r="C126" s="109"/>
      <c r="D126" s="110"/>
      <c r="E126" s="159" t="s">
        <v>197</v>
      </c>
      <c r="F126" s="159"/>
      <c r="G126" s="159" t="s">
        <v>192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8" priority="15" stopIfTrue="1" operator="equal">
      <formula>"Operations"</formula>
    </cfRule>
  </conditionalFormatting>
  <conditionalFormatting sqref="J3:EA3">
    <cfRule type="cellIs" dxfId="57" priority="13" operator="equal">
      <formula>"Fin Close"</formula>
    </cfRule>
  </conditionalFormatting>
  <conditionalFormatting sqref="F2:F4">
    <cfRule type="cellIs" dxfId="56" priority="1" stopIfTrue="1" operator="notEqual">
      <formula>0</formula>
    </cfRule>
    <cfRule type="cellIs" dxfId="5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07" sqref="M10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168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186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Time!E$120</f>
        <v>Contract year number</v>
      </c>
      <c r="F12" s="499">
        <f xml:space="preserve"> Time!F$120</f>
        <v>0</v>
      </c>
      <c r="G12" s="499" t="str">
        <f xml:space="preserve"> Time!G$120</f>
        <v>counter</v>
      </c>
      <c r="H12" s="499">
        <f xml:space="preserve"> Time!H$120</f>
        <v>0</v>
      </c>
      <c r="I12" s="499">
        <f xml:space="preserve"> Time!I$120</f>
        <v>0</v>
      </c>
      <c r="J12" s="499">
        <f xml:space="preserve"> Time!J$120</f>
        <v>0</v>
      </c>
      <c r="K12" s="499">
        <f xml:space="preserve"> Time!K$120</f>
        <v>0</v>
      </c>
      <c r="L12" s="499">
        <f xml:space="preserve"> Time!L$120</f>
        <v>0</v>
      </c>
      <c r="M12" s="499">
        <f xml:space="preserve"> Time!M$120</f>
        <v>1</v>
      </c>
      <c r="N12" s="499">
        <f xml:space="preserve"> Time!N$120</f>
        <v>1</v>
      </c>
      <c r="O12" s="499">
        <f xml:space="preserve"> Time!O$120</f>
        <v>1</v>
      </c>
      <c r="P12" s="499">
        <f xml:space="preserve"> Time!P$120</f>
        <v>1</v>
      </c>
      <c r="Q12" s="499">
        <f xml:space="preserve"> Time!Q$120</f>
        <v>2</v>
      </c>
      <c r="R12" s="499">
        <f xml:space="preserve"> Time!R$120</f>
        <v>2</v>
      </c>
      <c r="S12" s="499">
        <f xml:space="preserve"> Time!S$120</f>
        <v>2</v>
      </c>
      <c r="T12" s="499">
        <f xml:space="preserve"> Time!T$120</f>
        <v>2</v>
      </c>
      <c r="U12" s="499">
        <f xml:space="preserve"> Time!U$120</f>
        <v>3</v>
      </c>
      <c r="V12" s="499">
        <f xml:space="preserve"> Time!V$120</f>
        <v>3</v>
      </c>
      <c r="W12" s="499">
        <f xml:space="preserve"> Time!W$120</f>
        <v>3</v>
      </c>
      <c r="X12" s="499">
        <f xml:space="preserve"> Time!X$120</f>
        <v>3</v>
      </c>
      <c r="Y12" s="499">
        <f xml:space="preserve"> Time!Y$120</f>
        <v>4</v>
      </c>
      <c r="Z12" s="499">
        <f xml:space="preserve"> Time!Z$120</f>
        <v>4</v>
      </c>
      <c r="AA12" s="499">
        <f xml:space="preserve"> Time!AA$120</f>
        <v>4</v>
      </c>
      <c r="AB12" s="499">
        <f xml:space="preserve"> Time!AB$120</f>
        <v>4</v>
      </c>
      <c r="AC12" s="499">
        <f xml:space="preserve"> Time!AC$120</f>
        <v>5</v>
      </c>
      <c r="AD12" s="499">
        <f xml:space="preserve"> Time!AD$120</f>
        <v>5</v>
      </c>
      <c r="AE12" s="499">
        <f xml:space="preserve"> Time!AE$120</f>
        <v>5</v>
      </c>
      <c r="AF12" s="499">
        <f xml:space="preserve"> Time!AF$120</f>
        <v>5</v>
      </c>
      <c r="AG12" s="499">
        <f xml:space="preserve"> Time!AG$120</f>
        <v>6</v>
      </c>
      <c r="AH12" s="499">
        <f xml:space="preserve"> Time!AH$120</f>
        <v>6</v>
      </c>
      <c r="AI12" s="499">
        <f xml:space="preserve"> Time!AI$120</f>
        <v>6</v>
      </c>
      <c r="AJ12" s="499">
        <f xml:space="preserve"> Time!AJ$120</f>
        <v>6</v>
      </c>
      <c r="AK12" s="499">
        <f xml:space="preserve"> Time!AK$120</f>
        <v>7</v>
      </c>
      <c r="AL12" s="499">
        <f xml:space="preserve"> Time!AL$120</f>
        <v>7</v>
      </c>
      <c r="AM12" s="499">
        <f xml:space="preserve"> Time!AM$120</f>
        <v>7</v>
      </c>
      <c r="AN12" s="499">
        <f xml:space="preserve"> Time!AN$120</f>
        <v>7</v>
      </c>
      <c r="AO12" s="499">
        <f xml:space="preserve"> Time!AO$120</f>
        <v>8</v>
      </c>
      <c r="AP12" s="499">
        <f xml:space="preserve"> Time!AP$120</f>
        <v>8</v>
      </c>
      <c r="AQ12" s="499">
        <f xml:space="preserve"> Time!AQ$120</f>
        <v>8</v>
      </c>
      <c r="AR12" s="499">
        <f xml:space="preserve"> Time!AR$120</f>
        <v>8</v>
      </c>
      <c r="AS12" s="499">
        <f xml:space="preserve"> Time!AS$120</f>
        <v>9</v>
      </c>
      <c r="AT12" s="499">
        <f xml:space="preserve"> Time!AT$120</f>
        <v>9</v>
      </c>
      <c r="AU12" s="499">
        <f xml:space="preserve"> Time!AU$120</f>
        <v>9</v>
      </c>
      <c r="AV12" s="499">
        <f xml:space="preserve"> Time!AV$120</f>
        <v>9</v>
      </c>
      <c r="AW12" s="499">
        <f xml:space="preserve"> Time!AW$120</f>
        <v>10</v>
      </c>
      <c r="AX12" s="499">
        <f xml:space="preserve"> Time!AX$120</f>
        <v>10</v>
      </c>
      <c r="AY12" s="499">
        <f xml:space="preserve"> Time!AY$120</f>
        <v>10</v>
      </c>
      <c r="AZ12" s="499">
        <f xml:space="preserve"> Time!AZ$120</f>
        <v>10</v>
      </c>
      <c r="BA12" s="499">
        <f xml:space="preserve"> Time!BA$120</f>
        <v>11</v>
      </c>
      <c r="BB12" s="499">
        <f xml:space="preserve"> Time!BB$120</f>
        <v>11</v>
      </c>
      <c r="BC12" s="499">
        <f xml:space="preserve"> Time!BC$120</f>
        <v>11</v>
      </c>
      <c r="BD12" s="499">
        <f xml:space="preserve"> Time!BD$120</f>
        <v>11</v>
      </c>
      <c r="BE12" s="499">
        <f xml:space="preserve"> Time!BE$120</f>
        <v>12</v>
      </c>
      <c r="BF12" s="499">
        <f xml:space="preserve"> Time!BF$120</f>
        <v>12</v>
      </c>
      <c r="BG12" s="499">
        <f xml:space="preserve"> Time!BG$120</f>
        <v>12</v>
      </c>
      <c r="BH12" s="499">
        <f xml:space="preserve"> Time!BH$120</f>
        <v>12</v>
      </c>
      <c r="BI12" s="499">
        <f xml:space="preserve"> Time!BI$120</f>
        <v>13</v>
      </c>
      <c r="BJ12" s="499">
        <f xml:space="preserve"> Time!BJ$120</f>
        <v>13</v>
      </c>
      <c r="BK12" s="499">
        <f xml:space="preserve"> Time!BK$120</f>
        <v>13</v>
      </c>
      <c r="BL12" s="499">
        <f xml:space="preserve"> Time!BL$120</f>
        <v>13</v>
      </c>
      <c r="BM12" s="499">
        <f xml:space="preserve"> Time!BM$120</f>
        <v>14</v>
      </c>
      <c r="BN12" s="499">
        <f xml:space="preserve"> Time!BN$120</f>
        <v>14</v>
      </c>
      <c r="BO12" s="499">
        <f xml:space="preserve"> Time!BO$120</f>
        <v>14</v>
      </c>
      <c r="BP12" s="499">
        <f xml:space="preserve"> Time!BP$120</f>
        <v>14</v>
      </c>
      <c r="BQ12" s="499">
        <f xml:space="preserve"> Time!BQ$120</f>
        <v>15</v>
      </c>
      <c r="BR12" s="499">
        <f xml:space="preserve"> Time!BR$120</f>
        <v>15</v>
      </c>
      <c r="BS12" s="499">
        <f xml:space="preserve"> Time!BS$120</f>
        <v>15</v>
      </c>
      <c r="BT12" s="499">
        <f xml:space="preserve"> Time!BT$120</f>
        <v>15</v>
      </c>
      <c r="BU12" s="499">
        <f xml:space="preserve"> Time!BU$120</f>
        <v>16</v>
      </c>
      <c r="BV12" s="499">
        <f xml:space="preserve"> Time!BV$120</f>
        <v>16</v>
      </c>
      <c r="BW12" s="499">
        <f xml:space="preserve"> Time!BW$120</f>
        <v>16</v>
      </c>
      <c r="BX12" s="499">
        <f xml:space="preserve"> Time!BX$120</f>
        <v>16</v>
      </c>
      <c r="BY12" s="499">
        <f xml:space="preserve"> Time!BY$120</f>
        <v>17</v>
      </c>
      <c r="BZ12" s="499">
        <f xml:space="preserve"> Time!BZ$120</f>
        <v>17</v>
      </c>
      <c r="CA12" s="499">
        <f xml:space="preserve"> Time!CA$120</f>
        <v>17</v>
      </c>
      <c r="CB12" s="499">
        <f xml:space="preserve"> Time!CB$120</f>
        <v>17</v>
      </c>
      <c r="CC12" s="499">
        <f xml:space="preserve"> Time!CC$120</f>
        <v>18</v>
      </c>
      <c r="CD12" s="499">
        <f xml:space="preserve"> Time!CD$120</f>
        <v>18</v>
      </c>
      <c r="CE12" s="499">
        <f xml:space="preserve"> Time!CE$120</f>
        <v>18</v>
      </c>
      <c r="CF12" s="499">
        <f xml:space="preserve"> Time!CF$120</f>
        <v>18</v>
      </c>
      <c r="CG12" s="499">
        <f xml:space="preserve"> Time!CG$120</f>
        <v>19</v>
      </c>
      <c r="CH12" s="499">
        <f xml:space="preserve"> Time!CH$120</f>
        <v>19</v>
      </c>
      <c r="CI12" s="499">
        <f xml:space="preserve"> Time!CI$120</f>
        <v>19</v>
      </c>
      <c r="CJ12" s="499">
        <f xml:space="preserve"> Time!CJ$120</f>
        <v>19</v>
      </c>
      <c r="CK12" s="499">
        <f xml:space="preserve"> Time!CK$120</f>
        <v>20</v>
      </c>
      <c r="CL12" s="499">
        <f xml:space="preserve"> Time!CL$120</f>
        <v>20</v>
      </c>
      <c r="CM12" s="499">
        <f xml:space="preserve"> Time!CM$120</f>
        <v>20</v>
      </c>
      <c r="CN12" s="499">
        <f xml:space="preserve"> Time!CN$120</f>
        <v>20</v>
      </c>
      <c r="CO12" s="499">
        <f xml:space="preserve"> Time!CO$120</f>
        <v>21</v>
      </c>
      <c r="CP12" s="499">
        <f xml:space="preserve"> Time!CP$120</f>
        <v>21</v>
      </c>
      <c r="CQ12" s="499">
        <f xml:space="preserve"> Time!CQ$120</f>
        <v>21</v>
      </c>
      <c r="CR12" s="499">
        <f xml:space="preserve"> Time!CR$120</f>
        <v>21</v>
      </c>
      <c r="CS12" s="499">
        <f xml:space="preserve"> Time!CS$120</f>
        <v>22</v>
      </c>
      <c r="CT12" s="499">
        <f xml:space="preserve"> Time!CT$120</f>
        <v>22</v>
      </c>
      <c r="CU12" s="499">
        <f xml:space="preserve"> Time!CU$120</f>
        <v>22</v>
      </c>
      <c r="CV12" s="499">
        <f xml:space="preserve"> Time!CV$120</f>
        <v>22</v>
      </c>
      <c r="CW12" s="499">
        <f xml:space="preserve"> Time!CW$120</f>
        <v>23</v>
      </c>
      <c r="CX12" s="499">
        <f xml:space="preserve"> Time!CX$120</f>
        <v>23</v>
      </c>
      <c r="CY12" s="499">
        <f xml:space="preserve"> Time!CY$120</f>
        <v>23</v>
      </c>
      <c r="CZ12" s="499">
        <f xml:space="preserve"> Time!CZ$120</f>
        <v>23</v>
      </c>
      <c r="DA12" s="499">
        <f xml:space="preserve"> Time!DA$120</f>
        <v>24</v>
      </c>
      <c r="DB12" s="499">
        <f xml:space="preserve"> Time!DB$120</f>
        <v>24</v>
      </c>
      <c r="DC12" s="499">
        <f xml:space="preserve"> Time!DC$120</f>
        <v>24</v>
      </c>
      <c r="DD12" s="499">
        <f xml:space="preserve"> Time!DD$120</f>
        <v>24</v>
      </c>
      <c r="DE12" s="499">
        <f xml:space="preserve"> Time!DE$120</f>
        <v>25</v>
      </c>
      <c r="DF12" s="499">
        <f xml:space="preserve"> Time!DF$120</f>
        <v>25</v>
      </c>
      <c r="DG12" s="499">
        <f xml:space="preserve"> Time!DG$120</f>
        <v>25</v>
      </c>
      <c r="DH12" s="499">
        <f xml:space="preserve"> Time!DH$120</f>
        <v>25</v>
      </c>
      <c r="DI12" s="499">
        <f xml:space="preserve"> Time!DI$120</f>
        <v>0</v>
      </c>
      <c r="DJ12" s="499">
        <f xml:space="preserve"> Time!DJ$120</f>
        <v>0</v>
      </c>
      <c r="DK12" s="499">
        <f xml:space="preserve"> Time!DK$120</f>
        <v>0</v>
      </c>
      <c r="DL12" s="499">
        <f xml:space="preserve"> Time!DL$120</f>
        <v>0</v>
      </c>
      <c r="DM12" s="499">
        <f xml:space="preserve"> Time!DM$120</f>
        <v>0</v>
      </c>
      <c r="DN12" s="499">
        <f xml:space="preserve"> Time!DN$120</f>
        <v>0</v>
      </c>
      <c r="DO12" s="499">
        <f xml:space="preserve"> Time!DO$120</f>
        <v>0</v>
      </c>
      <c r="DP12" s="499">
        <f xml:space="preserve"> Time!DP$120</f>
        <v>0</v>
      </c>
      <c r="DQ12" s="499">
        <f xml:space="preserve"> Time!DQ$120</f>
        <v>0</v>
      </c>
      <c r="DR12" s="499">
        <f xml:space="preserve"> Time!DR$120</f>
        <v>0</v>
      </c>
      <c r="DS12" s="499">
        <f xml:space="preserve"> Time!DS$120</f>
        <v>0</v>
      </c>
      <c r="DT12" s="499">
        <f xml:space="preserve"> Time!DT$120</f>
        <v>0</v>
      </c>
      <c r="DU12" s="499">
        <f xml:space="preserve"> Time!DU$120</f>
        <v>0</v>
      </c>
      <c r="DV12" s="499">
        <f xml:space="preserve"> Time!DV$120</f>
        <v>0</v>
      </c>
      <c r="DW12" s="499">
        <f xml:space="preserve"> Time!DW$120</f>
        <v>0</v>
      </c>
      <c r="DX12" s="499">
        <f xml:space="preserve"> Time!DX$120</f>
        <v>0</v>
      </c>
      <c r="DY12" s="499">
        <f xml:space="preserve"> Time!DY$120</f>
        <v>0</v>
      </c>
      <c r="DZ12" s="499">
        <f xml:space="preserve"> Time!DZ$120</f>
        <v>0</v>
      </c>
      <c r="EA12" s="499">
        <f xml:space="preserve"> Time!EA$120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187</v>
      </c>
      <c r="F14" s="447"/>
      <c r="G14" s="447" t="s">
        <v>169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170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Time!E$114</f>
        <v>Period number</v>
      </c>
      <c r="F21" s="509">
        <f xml:space="preserve"> Time!F$114</f>
        <v>0</v>
      </c>
      <c r="G21" s="509" t="str">
        <f xml:space="preserve"> Time!G$114</f>
        <v>counter</v>
      </c>
      <c r="H21" s="509">
        <f xml:space="preserve"> Time!H$114</f>
        <v>0</v>
      </c>
      <c r="I21" s="509">
        <f xml:space="preserve"> Time!I$114</f>
        <v>0</v>
      </c>
      <c r="J21" s="509">
        <f xml:space="preserve"> Time!J$114</f>
        <v>0</v>
      </c>
      <c r="K21" s="509">
        <f xml:space="preserve"> Time!K$114</f>
        <v>0</v>
      </c>
      <c r="L21" s="509">
        <f xml:space="preserve"> Time!L$114</f>
        <v>0</v>
      </c>
      <c r="M21" s="509">
        <f xml:space="preserve"> Time!M$114</f>
        <v>1</v>
      </c>
      <c r="N21" s="509">
        <f xml:space="preserve"> Time!N$114</f>
        <v>2</v>
      </c>
      <c r="O21" s="509">
        <f xml:space="preserve"> Time!O$114</f>
        <v>3</v>
      </c>
      <c r="P21" s="509">
        <f xml:space="preserve"> Time!P$114</f>
        <v>4</v>
      </c>
      <c r="Q21" s="509">
        <f xml:space="preserve"> Time!Q$114</f>
        <v>1</v>
      </c>
      <c r="R21" s="509">
        <f xml:space="preserve"> Time!R$114</f>
        <v>2</v>
      </c>
      <c r="S21" s="509">
        <f xml:space="preserve"> Time!S$114</f>
        <v>3</v>
      </c>
      <c r="T21" s="509">
        <f xml:space="preserve"> Time!T$114</f>
        <v>4</v>
      </c>
      <c r="U21" s="509">
        <f xml:space="preserve"> Time!U$114</f>
        <v>1</v>
      </c>
      <c r="V21" s="509">
        <f xml:space="preserve"> Time!V$114</f>
        <v>2</v>
      </c>
      <c r="W21" s="509">
        <f xml:space="preserve"> Time!W$114</f>
        <v>3</v>
      </c>
      <c r="X21" s="509">
        <f xml:space="preserve"> Time!X$114</f>
        <v>4</v>
      </c>
      <c r="Y21" s="509">
        <f xml:space="preserve"> Time!Y$114</f>
        <v>1</v>
      </c>
      <c r="Z21" s="509">
        <f xml:space="preserve"> Time!Z$114</f>
        <v>2</v>
      </c>
      <c r="AA21" s="509">
        <f xml:space="preserve"> Time!AA$114</f>
        <v>3</v>
      </c>
      <c r="AB21" s="509">
        <f xml:space="preserve"> Time!AB$114</f>
        <v>4</v>
      </c>
      <c r="AC21" s="509">
        <f xml:space="preserve"> Time!AC$114</f>
        <v>1</v>
      </c>
      <c r="AD21" s="509">
        <f xml:space="preserve"> Time!AD$114</f>
        <v>2</v>
      </c>
      <c r="AE21" s="509">
        <f xml:space="preserve"> Time!AE$114</f>
        <v>3</v>
      </c>
      <c r="AF21" s="509">
        <f xml:space="preserve"> Time!AF$114</f>
        <v>4</v>
      </c>
      <c r="AG21" s="509">
        <f xml:space="preserve"> Time!AG$114</f>
        <v>1</v>
      </c>
      <c r="AH21" s="509">
        <f xml:space="preserve"> Time!AH$114</f>
        <v>2</v>
      </c>
      <c r="AI21" s="509">
        <f xml:space="preserve"> Time!AI$114</f>
        <v>3</v>
      </c>
      <c r="AJ21" s="509">
        <f xml:space="preserve"> Time!AJ$114</f>
        <v>4</v>
      </c>
      <c r="AK21" s="509">
        <f xml:space="preserve"> Time!AK$114</f>
        <v>1</v>
      </c>
      <c r="AL21" s="509">
        <f xml:space="preserve"> Time!AL$114</f>
        <v>2</v>
      </c>
      <c r="AM21" s="509">
        <f xml:space="preserve"> Time!AM$114</f>
        <v>3</v>
      </c>
      <c r="AN21" s="509">
        <f xml:space="preserve"> Time!AN$114</f>
        <v>4</v>
      </c>
      <c r="AO21" s="509">
        <f xml:space="preserve"> Time!AO$114</f>
        <v>1</v>
      </c>
      <c r="AP21" s="509">
        <f xml:space="preserve"> Time!AP$114</f>
        <v>2</v>
      </c>
      <c r="AQ21" s="509">
        <f xml:space="preserve"> Time!AQ$114</f>
        <v>3</v>
      </c>
      <c r="AR21" s="509">
        <f xml:space="preserve"> Time!AR$114</f>
        <v>4</v>
      </c>
      <c r="AS21" s="509">
        <f xml:space="preserve"> Time!AS$114</f>
        <v>1</v>
      </c>
      <c r="AT21" s="509">
        <f xml:space="preserve"> Time!AT$114</f>
        <v>2</v>
      </c>
      <c r="AU21" s="509">
        <f xml:space="preserve"> Time!AU$114</f>
        <v>3</v>
      </c>
      <c r="AV21" s="509">
        <f xml:space="preserve"> Time!AV$114</f>
        <v>4</v>
      </c>
      <c r="AW21" s="509">
        <f xml:space="preserve"> Time!AW$114</f>
        <v>1</v>
      </c>
      <c r="AX21" s="509">
        <f xml:space="preserve"> Time!AX$114</f>
        <v>2</v>
      </c>
      <c r="AY21" s="509">
        <f xml:space="preserve"> Time!AY$114</f>
        <v>3</v>
      </c>
      <c r="AZ21" s="509">
        <f xml:space="preserve"> Time!AZ$114</f>
        <v>4</v>
      </c>
      <c r="BA21" s="509">
        <f xml:space="preserve"> Time!BA$114</f>
        <v>1</v>
      </c>
      <c r="BB21" s="509">
        <f xml:space="preserve"> Time!BB$114</f>
        <v>2</v>
      </c>
      <c r="BC21" s="509">
        <f xml:space="preserve"> Time!BC$114</f>
        <v>3</v>
      </c>
      <c r="BD21" s="509">
        <f xml:space="preserve"> Time!BD$114</f>
        <v>4</v>
      </c>
      <c r="BE21" s="509">
        <f xml:space="preserve"> Time!BE$114</f>
        <v>1</v>
      </c>
      <c r="BF21" s="509">
        <f xml:space="preserve"> Time!BF$114</f>
        <v>2</v>
      </c>
      <c r="BG21" s="509">
        <f xml:space="preserve"> Time!BG$114</f>
        <v>3</v>
      </c>
      <c r="BH21" s="509">
        <f xml:space="preserve"> Time!BH$114</f>
        <v>4</v>
      </c>
      <c r="BI21" s="509">
        <f xml:space="preserve"> Time!BI$114</f>
        <v>1</v>
      </c>
      <c r="BJ21" s="509">
        <f xml:space="preserve"> Time!BJ$114</f>
        <v>2</v>
      </c>
      <c r="BK21" s="509">
        <f xml:space="preserve"> Time!BK$114</f>
        <v>3</v>
      </c>
      <c r="BL21" s="509">
        <f xml:space="preserve"> Time!BL$114</f>
        <v>4</v>
      </c>
      <c r="BM21" s="509">
        <f xml:space="preserve"> Time!BM$114</f>
        <v>1</v>
      </c>
      <c r="BN21" s="509">
        <f xml:space="preserve"> Time!BN$114</f>
        <v>2</v>
      </c>
      <c r="BO21" s="509">
        <f xml:space="preserve"> Time!BO$114</f>
        <v>3</v>
      </c>
      <c r="BP21" s="509">
        <f xml:space="preserve"> Time!BP$114</f>
        <v>4</v>
      </c>
      <c r="BQ21" s="509">
        <f xml:space="preserve"> Time!BQ$114</f>
        <v>1</v>
      </c>
      <c r="BR21" s="509">
        <f xml:space="preserve"> Time!BR$114</f>
        <v>2</v>
      </c>
      <c r="BS21" s="509">
        <f xml:space="preserve"> Time!BS$114</f>
        <v>3</v>
      </c>
      <c r="BT21" s="509">
        <f xml:space="preserve"> Time!BT$114</f>
        <v>4</v>
      </c>
      <c r="BU21" s="509">
        <f xml:space="preserve"> Time!BU$114</f>
        <v>1</v>
      </c>
      <c r="BV21" s="509">
        <f xml:space="preserve"> Time!BV$114</f>
        <v>2</v>
      </c>
      <c r="BW21" s="509">
        <f xml:space="preserve"> Time!BW$114</f>
        <v>3</v>
      </c>
      <c r="BX21" s="509">
        <f xml:space="preserve"> Time!BX$114</f>
        <v>4</v>
      </c>
      <c r="BY21" s="509">
        <f xml:space="preserve"> Time!BY$114</f>
        <v>1</v>
      </c>
      <c r="BZ21" s="509">
        <f xml:space="preserve"> Time!BZ$114</f>
        <v>2</v>
      </c>
      <c r="CA21" s="509">
        <f xml:space="preserve"> Time!CA$114</f>
        <v>3</v>
      </c>
      <c r="CB21" s="509">
        <f xml:space="preserve"> Time!CB$114</f>
        <v>4</v>
      </c>
      <c r="CC21" s="509">
        <f xml:space="preserve"> Time!CC$114</f>
        <v>1</v>
      </c>
      <c r="CD21" s="509">
        <f xml:space="preserve"> Time!CD$114</f>
        <v>2</v>
      </c>
      <c r="CE21" s="509">
        <f xml:space="preserve"> Time!CE$114</f>
        <v>3</v>
      </c>
      <c r="CF21" s="509">
        <f xml:space="preserve"> Time!CF$114</f>
        <v>4</v>
      </c>
      <c r="CG21" s="509">
        <f xml:space="preserve"> Time!CG$114</f>
        <v>1</v>
      </c>
      <c r="CH21" s="509">
        <f xml:space="preserve"> Time!CH$114</f>
        <v>2</v>
      </c>
      <c r="CI21" s="509">
        <f xml:space="preserve"> Time!CI$114</f>
        <v>3</v>
      </c>
      <c r="CJ21" s="509">
        <f xml:space="preserve"> Time!CJ$114</f>
        <v>4</v>
      </c>
      <c r="CK21" s="509">
        <f xml:space="preserve"> Time!CK$114</f>
        <v>1</v>
      </c>
      <c r="CL21" s="509">
        <f xml:space="preserve"> Time!CL$114</f>
        <v>2</v>
      </c>
      <c r="CM21" s="509">
        <f xml:space="preserve"> Time!CM$114</f>
        <v>3</v>
      </c>
      <c r="CN21" s="509">
        <f xml:space="preserve"> Time!CN$114</f>
        <v>4</v>
      </c>
      <c r="CO21" s="509">
        <f xml:space="preserve"> Time!CO$114</f>
        <v>1</v>
      </c>
      <c r="CP21" s="509">
        <f xml:space="preserve"> Time!CP$114</f>
        <v>2</v>
      </c>
      <c r="CQ21" s="509">
        <f xml:space="preserve"> Time!CQ$114</f>
        <v>3</v>
      </c>
      <c r="CR21" s="509">
        <f xml:space="preserve"> Time!CR$114</f>
        <v>4</v>
      </c>
      <c r="CS21" s="509">
        <f xml:space="preserve"> Time!CS$114</f>
        <v>1</v>
      </c>
      <c r="CT21" s="509">
        <f xml:space="preserve"> Time!CT$114</f>
        <v>2</v>
      </c>
      <c r="CU21" s="509">
        <f xml:space="preserve"> Time!CU$114</f>
        <v>3</v>
      </c>
      <c r="CV21" s="509">
        <f xml:space="preserve"> Time!CV$114</f>
        <v>4</v>
      </c>
      <c r="CW21" s="509">
        <f xml:space="preserve"> Time!CW$114</f>
        <v>1</v>
      </c>
      <c r="CX21" s="509">
        <f xml:space="preserve"> Time!CX$114</f>
        <v>2</v>
      </c>
      <c r="CY21" s="509">
        <f xml:space="preserve"> Time!CY$114</f>
        <v>3</v>
      </c>
      <c r="CZ21" s="509">
        <f xml:space="preserve"> Time!CZ$114</f>
        <v>4</v>
      </c>
      <c r="DA21" s="509">
        <f xml:space="preserve"> Time!DA$114</f>
        <v>1</v>
      </c>
      <c r="DB21" s="509">
        <f xml:space="preserve"> Time!DB$114</f>
        <v>2</v>
      </c>
      <c r="DC21" s="509">
        <f xml:space="preserve"> Time!DC$114</f>
        <v>3</v>
      </c>
      <c r="DD21" s="509">
        <f xml:space="preserve"> Time!DD$114</f>
        <v>4</v>
      </c>
      <c r="DE21" s="509">
        <f xml:space="preserve"> Time!DE$114</f>
        <v>1</v>
      </c>
      <c r="DF21" s="509">
        <f xml:space="preserve"> Time!DF$114</f>
        <v>2</v>
      </c>
      <c r="DG21" s="509">
        <f xml:space="preserve"> Time!DG$114</f>
        <v>3</v>
      </c>
      <c r="DH21" s="509">
        <f xml:space="preserve"> Time!DH$114</f>
        <v>4</v>
      </c>
      <c r="DI21" s="509">
        <f xml:space="preserve"> Time!DI$114</f>
        <v>0</v>
      </c>
      <c r="DJ21" s="509">
        <f xml:space="preserve"> Time!DJ$114</f>
        <v>0</v>
      </c>
      <c r="DK21" s="509">
        <f xml:space="preserve"> Time!DK$114</f>
        <v>0</v>
      </c>
      <c r="DL21" s="509">
        <f xml:space="preserve"> Time!DL$114</f>
        <v>0</v>
      </c>
      <c r="DM21" s="509">
        <f xml:space="preserve"> Time!DM$114</f>
        <v>0</v>
      </c>
      <c r="DN21" s="509">
        <f xml:space="preserve"> Time!DN$114</f>
        <v>0</v>
      </c>
      <c r="DO21" s="509">
        <f xml:space="preserve"> Time!DO$114</f>
        <v>0</v>
      </c>
      <c r="DP21" s="509">
        <f xml:space="preserve"> Time!DP$114</f>
        <v>0</v>
      </c>
      <c r="DQ21" s="509">
        <f xml:space="preserve"> Time!DQ$114</f>
        <v>0</v>
      </c>
      <c r="DR21" s="509">
        <f xml:space="preserve"> Time!DR$114</f>
        <v>0</v>
      </c>
      <c r="DS21" s="509">
        <f xml:space="preserve"> Time!DS$114</f>
        <v>0</v>
      </c>
      <c r="DT21" s="509">
        <f xml:space="preserve"> Time!DT$114</f>
        <v>0</v>
      </c>
      <c r="DU21" s="509">
        <f xml:space="preserve"> Time!DU$114</f>
        <v>0</v>
      </c>
      <c r="DV21" s="509">
        <f xml:space="preserve"> Time!DV$114</f>
        <v>0</v>
      </c>
      <c r="DW21" s="509">
        <f xml:space="preserve"> Time!DW$114</f>
        <v>0</v>
      </c>
      <c r="DX21" s="509">
        <f xml:space="preserve"> Time!DX$114</f>
        <v>0</v>
      </c>
      <c r="DY21" s="509">
        <f xml:space="preserve"> Time!DY$114</f>
        <v>0</v>
      </c>
      <c r="DZ21" s="509">
        <f xml:space="preserve"> Time!DZ$114</f>
        <v>0</v>
      </c>
      <c r="EA21" s="509">
        <f xml:space="preserve"> Time!EA$114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170</v>
      </c>
      <c r="F23" s="494"/>
      <c r="G23" s="494" t="s">
        <v>169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171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171</v>
      </c>
      <c r="F30" s="21"/>
      <c r="G30" s="21" t="s">
        <v>172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173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InpC!E$60</f>
        <v>GWh to kWh conversion</v>
      </c>
      <c r="F34" s="499">
        <f xml:space="preserve"> InpC!F$60</f>
        <v>1000000</v>
      </c>
      <c r="G34" s="499" t="str">
        <f xml:space="preserve"> InpC!G$60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InpC!E$61</f>
        <v>Units in a thousand</v>
      </c>
      <c r="F35" s="504">
        <f xml:space="preserve"> InpC!F$61</f>
        <v>1000</v>
      </c>
      <c r="G35" s="504" t="str">
        <f xml:space="preserve"> InpC!G$61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173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190</v>
      </c>
    </row>
    <row r="42" spans="1:131" hidden="1" outlineLevel="1" x14ac:dyDescent="0.35"/>
    <row r="43" spans="1:131" hidden="1" outlineLevel="1" x14ac:dyDescent="0.35">
      <c r="B43" s="8" t="s">
        <v>191</v>
      </c>
    </row>
    <row r="44" spans="1:131" hidden="1" outlineLevel="2" x14ac:dyDescent="0.35">
      <c r="E44" s="554" t="str">
        <f xml:space="preserve"> InpC!E$39</f>
        <v>Accounts receivable days</v>
      </c>
      <c r="F44" s="554">
        <f xml:space="preserve"> InpC!F$39</f>
        <v>60</v>
      </c>
      <c r="G44" s="554" t="str">
        <f xml:space="preserve"> InpC!G$39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191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198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207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208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198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199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InpC!E$45</f>
        <v>Accounts receivable - initial balance</v>
      </c>
      <c r="F57" s="491">
        <f xml:space="preserve"> InpC!F$45</f>
        <v>0</v>
      </c>
      <c r="G57" s="491" t="str">
        <f xml:space="preserve"> InpC!G$45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202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199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203</v>
      </c>
    </row>
    <row r="68" spans="1:131" hidden="1" outlineLevel="1" x14ac:dyDescent="0.35"/>
    <row r="69" spans="1:131" hidden="1" outlineLevel="1" x14ac:dyDescent="0.35">
      <c r="B69" s="8" t="s">
        <v>201</v>
      </c>
    </row>
    <row r="70" spans="1:131" hidden="1" outlineLevel="2" x14ac:dyDescent="0.35">
      <c r="E70" s="554" t="str">
        <f xml:space="preserve"> InpC!E$39</f>
        <v>Accounts receivable days</v>
      </c>
      <c r="F70" s="554">
        <f xml:space="preserve"> InpC!F$39</f>
        <v>60</v>
      </c>
      <c r="G70" s="554" t="str">
        <f xml:space="preserve"> InpC!G$39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200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198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198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InpC!E$45</f>
        <v>Accounts receivable - initial balance</v>
      </c>
      <c r="F80" s="491">
        <f xml:space="preserve"> InpC!F$45</f>
        <v>0</v>
      </c>
      <c r="G80" s="491" t="str">
        <f xml:space="preserve"> InpC!G$45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194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195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210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InpC!E$57</f>
        <v>Number of periods in a year</v>
      </c>
      <c r="F94" s="158">
        <f xml:space="preserve"> InpC!F$57</f>
        <v>4</v>
      </c>
      <c r="G94" s="158" t="str">
        <f xml:space="preserve"> InpC!G$57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213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212">L95 * 1.005</f>
        <v>1.0049999999999999</v>
      </c>
      <c r="N95" s="556">
        <f t="shared" si="212"/>
        <v>1.0100249999999997</v>
      </c>
      <c r="O95" s="556">
        <f t="shared" si="212"/>
        <v>1.0150751249999996</v>
      </c>
      <c r="P95" s="556">
        <f t="shared" si="212"/>
        <v>1.0201505006249996</v>
      </c>
      <c r="Q95" s="556">
        <f t="shared" si="212"/>
        <v>1.0252512531281244</v>
      </c>
      <c r="R95" s="556">
        <f t="shared" si="212"/>
        <v>1.0303775093937648</v>
      </c>
      <c r="S95" s="556">
        <f t="shared" si="212"/>
        <v>1.0355293969407335</v>
      </c>
      <c r="T95" s="556">
        <f t="shared" si="212"/>
        <v>1.0407070439254371</v>
      </c>
      <c r="U95" s="556">
        <f t="shared" si="212"/>
        <v>1.0459105791450642</v>
      </c>
      <c r="V95" s="556">
        <f t="shared" si="212"/>
        <v>1.0511401320407894</v>
      </c>
      <c r="W95" s="556">
        <f t="shared" si="212"/>
        <v>1.0563958327009932</v>
      </c>
      <c r="X95" s="556">
        <f t="shared" si="212"/>
        <v>1.0616778118644981</v>
      </c>
      <c r="Y95" s="556">
        <f t="shared" si="212"/>
        <v>1.0669862009238205</v>
      </c>
      <c r="Z95" s="556">
        <f t="shared" si="212"/>
        <v>1.0723211319284394</v>
      </c>
      <c r="AA95" s="556">
        <f t="shared" si="212"/>
        <v>1.0776827375880815</v>
      </c>
      <c r="AB95" s="556">
        <f t="shared" si="212"/>
        <v>1.0830711512760218</v>
      </c>
      <c r="AC95" s="556">
        <f t="shared" si="212"/>
        <v>1.0884865070324019</v>
      </c>
      <c r="AD95" s="556">
        <f t="shared" si="212"/>
        <v>1.0939289395675638</v>
      </c>
      <c r="AE95" s="556">
        <f t="shared" si="212"/>
        <v>1.0993985842654015</v>
      </c>
      <c r="AF95" s="556">
        <f t="shared" si="212"/>
        <v>1.1048955771867284</v>
      </c>
      <c r="AG95" s="556">
        <f t="shared" si="212"/>
        <v>1.1104200550726619</v>
      </c>
      <c r="AH95" s="556">
        <f t="shared" si="212"/>
        <v>1.1159721553480251</v>
      </c>
      <c r="AI95" s="556">
        <f t="shared" si="212"/>
        <v>1.1215520161247652</v>
      </c>
      <c r="AJ95" s="556">
        <f t="shared" si="212"/>
        <v>1.1271597762053889</v>
      </c>
      <c r="AK95" s="556">
        <f t="shared" si="212"/>
        <v>1.1327955750864156</v>
      </c>
      <c r="AL95" s="556">
        <f t="shared" si="212"/>
        <v>1.1384595529618475</v>
      </c>
      <c r="AM95" s="556">
        <f t="shared" si="212"/>
        <v>1.1441518507266566</v>
      </c>
      <c r="AN95" s="556">
        <f t="shared" si="212"/>
        <v>1.1498726099802898</v>
      </c>
      <c r="AO95" s="556">
        <f t="shared" si="212"/>
        <v>1.1556219730301911</v>
      </c>
      <c r="AP95" s="556">
        <f t="shared" si="212"/>
        <v>1.1614000828953419</v>
      </c>
      <c r="AQ95" s="556">
        <f t="shared" si="212"/>
        <v>1.1672070833098185</v>
      </c>
      <c r="AR95" s="556">
        <f t="shared" si="212"/>
        <v>1.1730431187263675</v>
      </c>
      <c r="AS95" s="556">
        <f t="shared" ref="AS95:BX95" si="213">AR95 * 1.005</f>
        <v>1.1789083343199991</v>
      </c>
      <c r="AT95" s="556">
        <f t="shared" si="213"/>
        <v>1.1848028759915989</v>
      </c>
      <c r="AU95" s="556">
        <f t="shared" si="213"/>
        <v>1.1907268903715569</v>
      </c>
      <c r="AV95" s="556">
        <f t="shared" si="213"/>
        <v>1.1966805248234145</v>
      </c>
      <c r="AW95" s="556">
        <f t="shared" si="213"/>
        <v>1.2026639274475315</v>
      </c>
      <c r="AX95" s="556">
        <f t="shared" si="213"/>
        <v>1.2086772470847691</v>
      </c>
      <c r="AY95" s="556">
        <f t="shared" si="213"/>
        <v>1.2147206333201928</v>
      </c>
      <c r="AZ95" s="556">
        <f t="shared" si="213"/>
        <v>1.2207942364867936</v>
      </c>
      <c r="BA95" s="556">
        <f t="shared" si="213"/>
        <v>1.2268982076692274</v>
      </c>
      <c r="BB95" s="556">
        <f t="shared" si="213"/>
        <v>1.2330326987075735</v>
      </c>
      <c r="BC95" s="556">
        <f t="shared" si="213"/>
        <v>1.2391978622011113</v>
      </c>
      <c r="BD95" s="556">
        <f t="shared" si="213"/>
        <v>1.2453938515121168</v>
      </c>
      <c r="BE95" s="556">
        <f t="shared" si="213"/>
        <v>1.2516208207696773</v>
      </c>
      <c r="BF95" s="556">
        <f t="shared" si="213"/>
        <v>1.2578789248735256</v>
      </c>
      <c r="BG95" s="556">
        <f t="shared" si="213"/>
        <v>1.264168319497893</v>
      </c>
      <c r="BH95" s="556">
        <f t="shared" si="213"/>
        <v>1.2704891610953823</v>
      </c>
      <c r="BI95" s="556">
        <f t="shared" si="213"/>
        <v>1.276841606900859</v>
      </c>
      <c r="BJ95" s="556">
        <f t="shared" si="213"/>
        <v>1.2832258149353633</v>
      </c>
      <c r="BK95" s="556">
        <f t="shared" si="213"/>
        <v>1.28964194401004</v>
      </c>
      <c r="BL95" s="556">
        <f t="shared" si="213"/>
        <v>1.29609015373009</v>
      </c>
      <c r="BM95" s="556">
        <f t="shared" si="213"/>
        <v>1.3025706044987402</v>
      </c>
      <c r="BN95" s="556">
        <f t="shared" si="213"/>
        <v>1.3090834575212338</v>
      </c>
      <c r="BO95" s="556">
        <f t="shared" si="213"/>
        <v>1.3156288748088398</v>
      </c>
      <c r="BP95" s="556">
        <f t="shared" si="213"/>
        <v>1.3222070191828839</v>
      </c>
      <c r="BQ95" s="556">
        <f t="shared" si="213"/>
        <v>1.3288180542787982</v>
      </c>
      <c r="BR95" s="556">
        <f t="shared" si="213"/>
        <v>1.335462144550192</v>
      </c>
      <c r="BS95" s="556">
        <f t="shared" si="213"/>
        <v>1.3421394552729429</v>
      </c>
      <c r="BT95" s="556">
        <f t="shared" si="213"/>
        <v>1.3488501525493075</v>
      </c>
      <c r="BU95" s="556">
        <f t="shared" si="213"/>
        <v>1.3555944033120539</v>
      </c>
      <c r="BV95" s="556">
        <f t="shared" si="213"/>
        <v>1.3623723753286141</v>
      </c>
      <c r="BW95" s="556">
        <f t="shared" si="213"/>
        <v>1.3691842372052569</v>
      </c>
      <c r="BX95" s="556">
        <f t="shared" si="213"/>
        <v>1.3760301583912831</v>
      </c>
      <c r="BY95" s="556">
        <f t="shared" ref="BY95:DD95" si="214">BX95 * 1.005</f>
        <v>1.3829103091832393</v>
      </c>
      <c r="BZ95" s="556">
        <f t="shared" si="214"/>
        <v>1.3898248607291555</v>
      </c>
      <c r="CA95" s="556">
        <f t="shared" si="214"/>
        <v>1.3967739850328011</v>
      </c>
      <c r="CB95" s="556">
        <f t="shared" si="214"/>
        <v>1.403757854957965</v>
      </c>
      <c r="CC95" s="556">
        <f t="shared" si="214"/>
        <v>1.4107766442327547</v>
      </c>
      <c r="CD95" s="556">
        <f t="shared" si="214"/>
        <v>1.4178305274539182</v>
      </c>
      <c r="CE95" s="556">
        <f t="shared" si="214"/>
        <v>1.4249196800911876</v>
      </c>
      <c r="CF95" s="556">
        <f t="shared" si="214"/>
        <v>1.4320442784916434</v>
      </c>
      <c r="CG95" s="556">
        <f t="shared" si="214"/>
        <v>1.4392044998841014</v>
      </c>
      <c r="CH95" s="556">
        <f t="shared" si="214"/>
        <v>1.4464005223835217</v>
      </c>
      <c r="CI95" s="556">
        <f t="shared" si="214"/>
        <v>1.4536325249954392</v>
      </c>
      <c r="CJ95" s="556">
        <f t="shared" si="214"/>
        <v>1.4609006876204162</v>
      </c>
      <c r="CK95" s="556">
        <f t="shared" si="214"/>
        <v>1.4682051910585181</v>
      </c>
      <c r="CL95" s="556">
        <f t="shared" si="214"/>
        <v>1.4755462170138105</v>
      </c>
      <c r="CM95" s="556">
        <f t="shared" si="214"/>
        <v>1.4829239480988794</v>
      </c>
      <c r="CN95" s="556">
        <f t="shared" si="214"/>
        <v>1.4903385678393737</v>
      </c>
      <c r="CO95" s="556">
        <f t="shared" si="214"/>
        <v>1.4977902606785705</v>
      </c>
      <c r="CP95" s="556">
        <f t="shared" si="214"/>
        <v>1.5052792119819631</v>
      </c>
      <c r="CQ95" s="556">
        <f t="shared" si="214"/>
        <v>1.5128056080418728</v>
      </c>
      <c r="CR95" s="556">
        <f t="shared" si="214"/>
        <v>1.520369636082082</v>
      </c>
      <c r="CS95" s="556">
        <f t="shared" si="214"/>
        <v>1.5279714842624923</v>
      </c>
      <c r="CT95" s="556">
        <f t="shared" si="214"/>
        <v>1.5356113416838046</v>
      </c>
      <c r="CU95" s="556">
        <f t="shared" si="214"/>
        <v>1.5432893983922236</v>
      </c>
      <c r="CV95" s="556">
        <f t="shared" si="214"/>
        <v>1.5510058453841846</v>
      </c>
      <c r="CW95" s="556">
        <f t="shared" si="214"/>
        <v>1.5587608746111055</v>
      </c>
      <c r="CX95" s="556">
        <f t="shared" si="214"/>
        <v>1.5665546789841609</v>
      </c>
      <c r="CY95" s="556">
        <f t="shared" si="214"/>
        <v>1.5743874523790815</v>
      </c>
      <c r="CZ95" s="556">
        <f t="shared" si="214"/>
        <v>1.5822593896409767</v>
      </c>
      <c r="DA95" s="556">
        <f t="shared" si="214"/>
        <v>1.5901706865891814</v>
      </c>
      <c r="DB95" s="556">
        <f t="shared" si="214"/>
        <v>1.5981215400221271</v>
      </c>
      <c r="DC95" s="556">
        <f t="shared" si="214"/>
        <v>1.6061121477222375</v>
      </c>
      <c r="DD95" s="556">
        <f t="shared" si="214"/>
        <v>1.6141427084608486</v>
      </c>
      <c r="DE95" s="556">
        <f t="shared" ref="DE95:EA95" si="215">DD95 * 1.005</f>
        <v>1.6222134220031528</v>
      </c>
      <c r="DF95" s="556">
        <f t="shared" si="215"/>
        <v>1.6303244891131683</v>
      </c>
      <c r="DG95" s="556">
        <f t="shared" si="215"/>
        <v>1.6384761115587341</v>
      </c>
      <c r="DH95" s="556">
        <f t="shared" si="215"/>
        <v>1.6466684921165275</v>
      </c>
      <c r="DI95" s="556">
        <f t="shared" si="215"/>
        <v>1.65490183457711</v>
      </c>
      <c r="DJ95" s="556">
        <f t="shared" si="215"/>
        <v>1.6631763437499953</v>
      </c>
      <c r="DK95" s="556">
        <f t="shared" si="215"/>
        <v>1.6714922254687452</v>
      </c>
      <c r="DL95" s="556">
        <f t="shared" si="215"/>
        <v>1.6798496865960888</v>
      </c>
      <c r="DM95" s="556">
        <f t="shared" si="215"/>
        <v>1.688248935029069</v>
      </c>
      <c r="DN95" s="556">
        <f t="shared" si="215"/>
        <v>1.6966901797042142</v>
      </c>
      <c r="DO95" s="556">
        <f t="shared" si="215"/>
        <v>1.7051736306027352</v>
      </c>
      <c r="DP95" s="556">
        <f t="shared" si="215"/>
        <v>1.7136994987557488</v>
      </c>
      <c r="DQ95" s="556">
        <f t="shared" si="215"/>
        <v>1.7222679962495273</v>
      </c>
      <c r="DR95" s="556">
        <f t="shared" si="215"/>
        <v>1.7308793362307748</v>
      </c>
      <c r="DS95" s="556">
        <f t="shared" si="215"/>
        <v>1.7395337329119285</v>
      </c>
      <c r="DT95" s="556">
        <f t="shared" si="215"/>
        <v>1.7482314015764879</v>
      </c>
      <c r="DU95" s="556">
        <f t="shared" si="215"/>
        <v>1.7569725585843703</v>
      </c>
      <c r="DV95" s="556">
        <f t="shared" si="215"/>
        <v>1.765757421377292</v>
      </c>
      <c r="DW95" s="556">
        <f t="shared" si="215"/>
        <v>1.7745862084841781</v>
      </c>
      <c r="DX95" s="556">
        <f t="shared" si="215"/>
        <v>1.7834591395265988</v>
      </c>
      <c r="DY95" s="556">
        <f t="shared" si="215"/>
        <v>1.7923764352242317</v>
      </c>
      <c r="DZ95" s="556">
        <f t="shared" si="215"/>
        <v>1.8013383174003528</v>
      </c>
      <c r="EA95" s="556">
        <f t="shared" si="215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212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216" xml:space="preserve"> $F93 / $F94 * J95 * J96</f>
        <v>0</v>
      </c>
      <c r="K97" s="7">
        <f t="shared" si="216"/>
        <v>0</v>
      </c>
      <c r="L97" s="7">
        <f t="shared" si="216"/>
        <v>0</v>
      </c>
      <c r="M97" s="7">
        <f t="shared" si="216"/>
        <v>376.87499999999994</v>
      </c>
      <c r="N97" s="7">
        <f t="shared" si="216"/>
        <v>378.75937499999992</v>
      </c>
      <c r="O97" s="7">
        <f t="shared" si="216"/>
        <v>380.65317187499988</v>
      </c>
      <c r="P97" s="7">
        <f t="shared" si="216"/>
        <v>382.55643773437481</v>
      </c>
      <c r="Q97" s="7">
        <f t="shared" si="216"/>
        <v>384.46921992304664</v>
      </c>
      <c r="R97" s="7">
        <f t="shared" si="216"/>
        <v>386.39156602266183</v>
      </c>
      <c r="S97" s="7">
        <f t="shared" si="216"/>
        <v>388.32352385277505</v>
      </c>
      <c r="T97" s="7">
        <f t="shared" si="216"/>
        <v>390.26514147203892</v>
      </c>
      <c r="U97" s="7">
        <f t="shared" si="216"/>
        <v>392.2164671793991</v>
      </c>
      <c r="V97" s="7">
        <f t="shared" si="216"/>
        <v>394.17754951529599</v>
      </c>
      <c r="W97" s="7">
        <f t="shared" si="216"/>
        <v>396.14843726287245</v>
      </c>
      <c r="X97" s="7">
        <f t="shared" si="216"/>
        <v>398.12917944918678</v>
      </c>
      <c r="Y97" s="7">
        <f t="shared" si="216"/>
        <v>400.11982534643266</v>
      </c>
      <c r="Z97" s="7">
        <f t="shared" si="216"/>
        <v>402.12042447316475</v>
      </c>
      <c r="AA97" s="7">
        <f t="shared" si="216"/>
        <v>404.13102659553056</v>
      </c>
      <c r="AB97" s="7">
        <f t="shared" si="216"/>
        <v>406.15168172850821</v>
      </c>
      <c r="AC97" s="7">
        <f t="shared" si="216"/>
        <v>408.18244013715071</v>
      </c>
      <c r="AD97" s="7">
        <f t="shared" si="216"/>
        <v>410.22335233783639</v>
      </c>
      <c r="AE97" s="7">
        <f t="shared" si="216"/>
        <v>412.27446909952556</v>
      </c>
      <c r="AF97" s="7">
        <f t="shared" si="216"/>
        <v>414.33584144502316</v>
      </c>
      <c r="AG97" s="7">
        <f t="shared" si="216"/>
        <v>416.40752065224825</v>
      </c>
      <c r="AH97" s="7">
        <f t="shared" si="216"/>
        <v>418.48955825550939</v>
      </c>
      <c r="AI97" s="7">
        <f t="shared" si="216"/>
        <v>420.58200604678694</v>
      </c>
      <c r="AJ97" s="7">
        <f t="shared" si="216"/>
        <v>422.68491607702083</v>
      </c>
      <c r="AK97" s="7">
        <f t="shared" si="216"/>
        <v>424.79834065740584</v>
      </c>
      <c r="AL97" s="7">
        <f t="shared" si="216"/>
        <v>426.92233236069285</v>
      </c>
      <c r="AM97" s="7">
        <f t="shared" si="216"/>
        <v>429.05694402249622</v>
      </c>
      <c r="AN97" s="7">
        <f t="shared" si="216"/>
        <v>431.20222874260867</v>
      </c>
      <c r="AO97" s="7">
        <f t="shared" si="216"/>
        <v>433.35823988632166</v>
      </c>
      <c r="AP97" s="7">
        <f t="shared" ref="AP97:BU97" si="217" xml:space="preserve"> $F93 / $F94 * AP95 * AP96</f>
        <v>435.5250310857532</v>
      </c>
      <c r="AQ97" s="7">
        <f t="shared" si="217"/>
        <v>437.70265624118196</v>
      </c>
      <c r="AR97" s="7">
        <f t="shared" si="217"/>
        <v>439.89116952238777</v>
      </c>
      <c r="AS97" s="7">
        <f t="shared" si="217"/>
        <v>442.09062536999966</v>
      </c>
      <c r="AT97" s="7">
        <f t="shared" si="217"/>
        <v>444.30107849684958</v>
      </c>
      <c r="AU97" s="7">
        <f t="shared" si="217"/>
        <v>446.52258388933382</v>
      </c>
      <c r="AV97" s="7">
        <f t="shared" si="217"/>
        <v>448.75519680878045</v>
      </c>
      <c r="AW97" s="7">
        <f t="shared" si="217"/>
        <v>450.9989727928243</v>
      </c>
      <c r="AX97" s="7">
        <f t="shared" si="217"/>
        <v>453.2539676567884</v>
      </c>
      <c r="AY97" s="7">
        <f t="shared" si="217"/>
        <v>455.52023749507231</v>
      </c>
      <c r="AZ97" s="7">
        <f t="shared" si="217"/>
        <v>457.79783868254759</v>
      </c>
      <c r="BA97" s="7">
        <f t="shared" si="217"/>
        <v>460.0868278759603</v>
      </c>
      <c r="BB97" s="7">
        <f t="shared" si="217"/>
        <v>462.38726201534007</v>
      </c>
      <c r="BC97" s="7">
        <f t="shared" si="217"/>
        <v>464.69919832541672</v>
      </c>
      <c r="BD97" s="7">
        <f t="shared" si="217"/>
        <v>467.02269431704377</v>
      </c>
      <c r="BE97" s="7">
        <f t="shared" si="217"/>
        <v>469.35780778862897</v>
      </c>
      <c r="BF97" s="7">
        <f t="shared" si="217"/>
        <v>471.70459682757212</v>
      </c>
      <c r="BG97" s="7">
        <f t="shared" si="217"/>
        <v>474.0631198117099</v>
      </c>
      <c r="BH97" s="7">
        <f t="shared" si="217"/>
        <v>476.43343541076837</v>
      </c>
      <c r="BI97" s="7">
        <f t="shared" si="217"/>
        <v>478.81560258782213</v>
      </c>
      <c r="BJ97" s="7">
        <f t="shared" si="217"/>
        <v>481.2096806007612</v>
      </c>
      <c r="BK97" s="7">
        <f t="shared" si="217"/>
        <v>483.61572900376495</v>
      </c>
      <c r="BL97" s="7">
        <f t="shared" si="217"/>
        <v>486.03380764878375</v>
      </c>
      <c r="BM97" s="7">
        <f t="shared" si="217"/>
        <v>488.46397668702758</v>
      </c>
      <c r="BN97" s="7">
        <f t="shared" si="217"/>
        <v>490.90629657046264</v>
      </c>
      <c r="BO97" s="7">
        <f t="shared" si="217"/>
        <v>493.36082805331495</v>
      </c>
      <c r="BP97" s="7">
        <f t="shared" si="217"/>
        <v>495.82763219358145</v>
      </c>
      <c r="BQ97" s="7">
        <f t="shared" si="217"/>
        <v>498.30677035454931</v>
      </c>
      <c r="BR97" s="7">
        <f t="shared" si="217"/>
        <v>500.79830420632197</v>
      </c>
      <c r="BS97" s="7">
        <f t="shared" si="217"/>
        <v>503.30229572735357</v>
      </c>
      <c r="BT97" s="7">
        <f t="shared" si="217"/>
        <v>505.81880720599031</v>
      </c>
      <c r="BU97" s="7">
        <f t="shared" si="217"/>
        <v>508.34790124202021</v>
      </c>
      <c r="BV97" s="7">
        <f t="shared" ref="BV97:DA97" si="218" xml:space="preserve"> $F93 / $F94 * BV95 * BV96</f>
        <v>510.88964074823031</v>
      </c>
      <c r="BW97" s="7">
        <f t="shared" si="218"/>
        <v>513.44408895197137</v>
      </c>
      <c r="BX97" s="7">
        <f t="shared" si="218"/>
        <v>516.01130939673112</v>
      </c>
      <c r="BY97" s="7">
        <f t="shared" si="218"/>
        <v>518.59136594371478</v>
      </c>
      <c r="BZ97" s="7">
        <f t="shared" si="218"/>
        <v>521.18432277343334</v>
      </c>
      <c r="CA97" s="7">
        <f t="shared" si="218"/>
        <v>523.79024438730039</v>
      </c>
      <c r="CB97" s="7">
        <f t="shared" si="218"/>
        <v>526.40919560923692</v>
      </c>
      <c r="CC97" s="7">
        <f t="shared" si="218"/>
        <v>529.04124158728303</v>
      </c>
      <c r="CD97" s="7">
        <f t="shared" si="218"/>
        <v>531.68644779521935</v>
      </c>
      <c r="CE97" s="7">
        <f t="shared" si="218"/>
        <v>534.3448800341954</v>
      </c>
      <c r="CF97" s="7">
        <f t="shared" si="218"/>
        <v>537.01660443436629</v>
      </c>
      <c r="CG97" s="7">
        <f t="shared" si="218"/>
        <v>539.70168745653802</v>
      </c>
      <c r="CH97" s="7">
        <f t="shared" si="218"/>
        <v>542.40019589382064</v>
      </c>
      <c r="CI97" s="7">
        <f t="shared" si="218"/>
        <v>545.11219687328969</v>
      </c>
      <c r="CJ97" s="7">
        <f t="shared" si="218"/>
        <v>547.83775785765613</v>
      </c>
      <c r="CK97" s="7">
        <f t="shared" si="218"/>
        <v>550.57694664694429</v>
      </c>
      <c r="CL97" s="7">
        <f t="shared" si="218"/>
        <v>553.32983138017892</v>
      </c>
      <c r="CM97" s="7">
        <f t="shared" si="218"/>
        <v>556.09648053707974</v>
      </c>
      <c r="CN97" s="7">
        <f t="shared" si="218"/>
        <v>558.87696293976512</v>
      </c>
      <c r="CO97" s="7">
        <f t="shared" si="218"/>
        <v>561.67134775446391</v>
      </c>
      <c r="CP97" s="7">
        <f t="shared" si="218"/>
        <v>564.47970449323623</v>
      </c>
      <c r="CQ97" s="7">
        <f t="shared" si="218"/>
        <v>567.3021030157023</v>
      </c>
      <c r="CR97" s="7">
        <f t="shared" si="218"/>
        <v>570.13861353078073</v>
      </c>
      <c r="CS97" s="7">
        <f t="shared" si="218"/>
        <v>572.98930659843461</v>
      </c>
      <c r="CT97" s="7">
        <f t="shared" si="218"/>
        <v>575.85425313142673</v>
      </c>
      <c r="CU97" s="7">
        <f t="shared" si="218"/>
        <v>578.73352439708378</v>
      </c>
      <c r="CV97" s="7">
        <f t="shared" si="218"/>
        <v>581.62719201906918</v>
      </c>
      <c r="CW97" s="7">
        <f t="shared" si="218"/>
        <v>584.53532797916455</v>
      </c>
      <c r="CX97" s="7">
        <f t="shared" si="218"/>
        <v>587.45800461906038</v>
      </c>
      <c r="CY97" s="7">
        <f t="shared" si="218"/>
        <v>590.39529464215559</v>
      </c>
      <c r="CZ97" s="7">
        <f t="shared" si="218"/>
        <v>593.3472711153662</v>
      </c>
      <c r="DA97" s="7">
        <f t="shared" si="218"/>
        <v>596.31400747094301</v>
      </c>
      <c r="DB97" s="7">
        <f t="shared" ref="DB97:EA97" si="219" xml:space="preserve"> $F93 / $F94 * DB95 * DB96</f>
        <v>599.2955775082977</v>
      </c>
      <c r="DC97" s="7">
        <f t="shared" si="219"/>
        <v>602.29205539583904</v>
      </c>
      <c r="DD97" s="7">
        <f t="shared" si="219"/>
        <v>605.30351567281821</v>
      </c>
      <c r="DE97" s="7">
        <f t="shared" si="219"/>
        <v>608.33003325118227</v>
      </c>
      <c r="DF97" s="7">
        <f t="shared" si="219"/>
        <v>611.37168341743813</v>
      </c>
      <c r="DG97" s="7">
        <f t="shared" si="219"/>
        <v>614.42854183452528</v>
      </c>
      <c r="DH97" s="7">
        <f t="shared" si="219"/>
        <v>617.50068454369784</v>
      </c>
      <c r="DI97" s="7">
        <f t="shared" si="219"/>
        <v>0</v>
      </c>
      <c r="DJ97" s="7">
        <f t="shared" si="219"/>
        <v>0</v>
      </c>
      <c r="DK97" s="7">
        <f t="shared" si="219"/>
        <v>0</v>
      </c>
      <c r="DL97" s="7">
        <f t="shared" si="219"/>
        <v>0</v>
      </c>
      <c r="DM97" s="7">
        <f t="shared" si="219"/>
        <v>0</v>
      </c>
      <c r="DN97" s="7">
        <f t="shared" si="219"/>
        <v>0</v>
      </c>
      <c r="DO97" s="7">
        <f t="shared" si="219"/>
        <v>0</v>
      </c>
      <c r="DP97" s="7">
        <f t="shared" si="219"/>
        <v>0</v>
      </c>
      <c r="DQ97" s="7">
        <f t="shared" si="219"/>
        <v>0</v>
      </c>
      <c r="DR97" s="7">
        <f t="shared" si="219"/>
        <v>0</v>
      </c>
      <c r="DS97" s="7">
        <f t="shared" si="219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220" xml:space="preserve"> -1 * J97</f>
        <v>0</v>
      </c>
      <c r="K98" s="159">
        <f t="shared" si="220"/>
        <v>0</v>
      </c>
      <c r="L98" s="159">
        <f t="shared" si="220"/>
        <v>0</v>
      </c>
      <c r="M98" s="159">
        <f t="shared" si="220"/>
        <v>-376.87499999999994</v>
      </c>
      <c r="N98" s="159">
        <f t="shared" si="220"/>
        <v>-378.75937499999992</v>
      </c>
      <c r="O98" s="159">
        <f t="shared" si="220"/>
        <v>-380.65317187499988</v>
      </c>
      <c r="P98" s="159">
        <f t="shared" si="220"/>
        <v>-382.55643773437481</v>
      </c>
      <c r="Q98" s="159">
        <f t="shared" si="220"/>
        <v>-384.46921992304664</v>
      </c>
      <c r="R98" s="159">
        <f t="shared" si="220"/>
        <v>-386.39156602266183</v>
      </c>
      <c r="S98" s="159">
        <f t="shared" si="220"/>
        <v>-388.32352385277505</v>
      </c>
      <c r="T98" s="159">
        <f t="shared" si="220"/>
        <v>-390.26514147203892</v>
      </c>
      <c r="U98" s="159">
        <f t="shared" si="220"/>
        <v>-392.2164671793991</v>
      </c>
      <c r="V98" s="159">
        <f t="shared" si="220"/>
        <v>-394.17754951529599</v>
      </c>
      <c r="W98" s="159">
        <f t="shared" si="220"/>
        <v>-396.14843726287245</v>
      </c>
      <c r="X98" s="159">
        <f t="shared" si="220"/>
        <v>-398.12917944918678</v>
      </c>
      <c r="Y98" s="159">
        <f t="shared" si="220"/>
        <v>-400.11982534643266</v>
      </c>
      <c r="Z98" s="159">
        <f t="shared" si="220"/>
        <v>-402.12042447316475</v>
      </c>
      <c r="AA98" s="159">
        <f t="shared" si="220"/>
        <v>-404.13102659553056</v>
      </c>
      <c r="AB98" s="159">
        <f t="shared" si="220"/>
        <v>-406.15168172850821</v>
      </c>
      <c r="AC98" s="159">
        <f t="shared" si="220"/>
        <v>-408.18244013715071</v>
      </c>
      <c r="AD98" s="159">
        <f t="shared" si="220"/>
        <v>-410.22335233783639</v>
      </c>
      <c r="AE98" s="159">
        <f t="shared" si="220"/>
        <v>-412.27446909952556</v>
      </c>
      <c r="AF98" s="159">
        <f t="shared" si="220"/>
        <v>-414.33584144502316</v>
      </c>
      <c r="AG98" s="159">
        <f t="shared" si="220"/>
        <v>-416.40752065224825</v>
      </c>
      <c r="AH98" s="159">
        <f t="shared" si="220"/>
        <v>-418.48955825550939</v>
      </c>
      <c r="AI98" s="159">
        <f t="shared" si="220"/>
        <v>-420.58200604678694</v>
      </c>
      <c r="AJ98" s="159">
        <f t="shared" si="220"/>
        <v>-422.68491607702083</v>
      </c>
      <c r="AK98" s="159">
        <f t="shared" si="220"/>
        <v>-424.79834065740584</v>
      </c>
      <c r="AL98" s="159">
        <f t="shared" si="220"/>
        <v>-426.92233236069285</v>
      </c>
      <c r="AM98" s="159">
        <f t="shared" si="220"/>
        <v>-429.05694402249622</v>
      </c>
      <c r="AN98" s="159">
        <f t="shared" si="220"/>
        <v>-431.20222874260867</v>
      </c>
      <c r="AO98" s="159">
        <f t="shared" si="220"/>
        <v>-433.35823988632166</v>
      </c>
      <c r="AP98" s="159">
        <f t="shared" si="220"/>
        <v>-435.5250310857532</v>
      </c>
      <c r="AQ98" s="159">
        <f t="shared" si="220"/>
        <v>-437.70265624118196</v>
      </c>
      <c r="AR98" s="159">
        <f t="shared" si="220"/>
        <v>-439.89116952238777</v>
      </c>
      <c r="AS98" s="159">
        <f t="shared" si="220"/>
        <v>-442.09062536999966</v>
      </c>
      <c r="AT98" s="159">
        <f t="shared" si="220"/>
        <v>-444.30107849684958</v>
      </c>
      <c r="AU98" s="159">
        <f t="shared" si="220"/>
        <v>-446.52258388933382</v>
      </c>
      <c r="AV98" s="159">
        <f t="shared" si="220"/>
        <v>-448.75519680878045</v>
      </c>
      <c r="AW98" s="159">
        <f t="shared" si="220"/>
        <v>-450.9989727928243</v>
      </c>
      <c r="AX98" s="159">
        <f t="shared" si="220"/>
        <v>-453.2539676567884</v>
      </c>
      <c r="AY98" s="159">
        <f t="shared" si="220"/>
        <v>-455.52023749507231</v>
      </c>
      <c r="AZ98" s="159">
        <f t="shared" si="220"/>
        <v>-457.79783868254759</v>
      </c>
      <c r="BA98" s="159">
        <f t="shared" si="220"/>
        <v>-460.0868278759603</v>
      </c>
      <c r="BB98" s="159">
        <f t="shared" si="220"/>
        <v>-462.38726201534007</v>
      </c>
      <c r="BC98" s="159">
        <f t="shared" si="220"/>
        <v>-464.69919832541672</v>
      </c>
      <c r="BD98" s="159">
        <f t="shared" si="220"/>
        <v>-467.02269431704377</v>
      </c>
      <c r="BE98" s="159">
        <f t="shared" si="220"/>
        <v>-469.35780778862897</v>
      </c>
      <c r="BF98" s="159">
        <f t="shared" si="220"/>
        <v>-471.70459682757212</v>
      </c>
      <c r="BG98" s="159">
        <f t="shared" si="220"/>
        <v>-474.0631198117099</v>
      </c>
      <c r="BH98" s="159">
        <f t="shared" si="220"/>
        <v>-476.43343541076837</v>
      </c>
      <c r="BI98" s="159">
        <f t="shared" si="220"/>
        <v>-478.81560258782213</v>
      </c>
      <c r="BJ98" s="159">
        <f t="shared" si="220"/>
        <v>-481.2096806007612</v>
      </c>
      <c r="BK98" s="159">
        <f t="shared" si="220"/>
        <v>-483.61572900376495</v>
      </c>
      <c r="BL98" s="159">
        <f t="shared" si="220"/>
        <v>-486.03380764878375</v>
      </c>
      <c r="BM98" s="159">
        <f t="shared" si="220"/>
        <v>-488.46397668702758</v>
      </c>
      <c r="BN98" s="159">
        <f t="shared" si="220"/>
        <v>-490.90629657046264</v>
      </c>
      <c r="BO98" s="159">
        <f t="shared" si="220"/>
        <v>-493.36082805331495</v>
      </c>
      <c r="BP98" s="159">
        <f t="shared" si="220"/>
        <v>-495.82763219358145</v>
      </c>
      <c r="BQ98" s="159">
        <f t="shared" si="220"/>
        <v>-498.30677035454931</v>
      </c>
      <c r="BR98" s="159">
        <f t="shared" si="220"/>
        <v>-500.79830420632197</v>
      </c>
      <c r="BS98" s="159">
        <f t="shared" si="220"/>
        <v>-503.30229572735357</v>
      </c>
      <c r="BT98" s="159">
        <f t="shared" si="220"/>
        <v>-505.81880720599031</v>
      </c>
      <c r="BU98" s="159">
        <f t="shared" si="220"/>
        <v>-508.34790124202021</v>
      </c>
      <c r="BV98" s="159">
        <f t="shared" ref="BV98:EA98" si="221" xml:space="preserve"> -1 * BV97</f>
        <v>-510.88964074823031</v>
      </c>
      <c r="BW98" s="159">
        <f t="shared" si="221"/>
        <v>-513.44408895197137</v>
      </c>
      <c r="BX98" s="159">
        <f t="shared" si="221"/>
        <v>-516.01130939673112</v>
      </c>
      <c r="BY98" s="159">
        <f t="shared" si="221"/>
        <v>-518.59136594371478</v>
      </c>
      <c r="BZ98" s="159">
        <f t="shared" si="221"/>
        <v>-521.18432277343334</v>
      </c>
      <c r="CA98" s="159">
        <f t="shared" si="221"/>
        <v>-523.79024438730039</v>
      </c>
      <c r="CB98" s="159">
        <f t="shared" si="221"/>
        <v>-526.40919560923692</v>
      </c>
      <c r="CC98" s="159">
        <f t="shared" si="221"/>
        <v>-529.04124158728303</v>
      </c>
      <c r="CD98" s="159">
        <f t="shared" si="221"/>
        <v>-531.68644779521935</v>
      </c>
      <c r="CE98" s="159">
        <f t="shared" si="221"/>
        <v>-534.3448800341954</v>
      </c>
      <c r="CF98" s="159">
        <f t="shared" si="221"/>
        <v>-537.01660443436629</v>
      </c>
      <c r="CG98" s="159">
        <f t="shared" si="221"/>
        <v>-539.70168745653802</v>
      </c>
      <c r="CH98" s="159">
        <f t="shared" si="221"/>
        <v>-542.40019589382064</v>
      </c>
      <c r="CI98" s="159">
        <f t="shared" si="221"/>
        <v>-545.11219687328969</v>
      </c>
      <c r="CJ98" s="159">
        <f t="shared" si="221"/>
        <v>-547.83775785765613</v>
      </c>
      <c r="CK98" s="159">
        <f t="shared" si="221"/>
        <v>-550.57694664694429</v>
      </c>
      <c r="CL98" s="159">
        <f t="shared" si="221"/>
        <v>-553.32983138017892</v>
      </c>
      <c r="CM98" s="159">
        <f t="shared" si="221"/>
        <v>-556.09648053707974</v>
      </c>
      <c r="CN98" s="159">
        <f t="shared" si="221"/>
        <v>-558.87696293976512</v>
      </c>
      <c r="CO98" s="159">
        <f t="shared" si="221"/>
        <v>-561.67134775446391</v>
      </c>
      <c r="CP98" s="159">
        <f t="shared" si="221"/>
        <v>-564.47970449323623</v>
      </c>
      <c r="CQ98" s="159">
        <f t="shared" si="221"/>
        <v>-567.3021030157023</v>
      </c>
      <c r="CR98" s="159">
        <f t="shared" si="221"/>
        <v>-570.13861353078073</v>
      </c>
      <c r="CS98" s="159">
        <f t="shared" si="221"/>
        <v>-572.98930659843461</v>
      </c>
      <c r="CT98" s="159">
        <f t="shared" si="221"/>
        <v>-575.85425313142673</v>
      </c>
      <c r="CU98" s="159">
        <f t="shared" si="221"/>
        <v>-578.73352439708378</v>
      </c>
      <c r="CV98" s="159">
        <f t="shared" si="221"/>
        <v>-581.62719201906918</v>
      </c>
      <c r="CW98" s="159">
        <f t="shared" si="221"/>
        <v>-584.53532797916455</v>
      </c>
      <c r="CX98" s="159">
        <f t="shared" si="221"/>
        <v>-587.45800461906038</v>
      </c>
      <c r="CY98" s="159">
        <f t="shared" si="221"/>
        <v>-590.39529464215559</v>
      </c>
      <c r="CZ98" s="159">
        <f t="shared" si="221"/>
        <v>-593.3472711153662</v>
      </c>
      <c r="DA98" s="159">
        <f t="shared" si="221"/>
        <v>-596.31400747094301</v>
      </c>
      <c r="DB98" s="159">
        <f t="shared" si="221"/>
        <v>-599.2955775082977</v>
      </c>
      <c r="DC98" s="159">
        <f t="shared" si="221"/>
        <v>-602.29205539583904</v>
      </c>
      <c r="DD98" s="159">
        <f t="shared" si="221"/>
        <v>-605.30351567281821</v>
      </c>
      <c r="DE98" s="159">
        <f t="shared" si="221"/>
        <v>-608.33003325118227</v>
      </c>
      <c r="DF98" s="159">
        <f t="shared" si="221"/>
        <v>-611.37168341743813</v>
      </c>
      <c r="DG98" s="159">
        <f t="shared" si="221"/>
        <v>-614.42854183452528</v>
      </c>
      <c r="DH98" s="159">
        <f t="shared" si="221"/>
        <v>-617.50068454369784</v>
      </c>
      <c r="DI98" s="159">
        <f t="shared" si="221"/>
        <v>0</v>
      </c>
      <c r="DJ98" s="159">
        <f t="shared" si="221"/>
        <v>0</v>
      </c>
      <c r="DK98" s="159">
        <f t="shared" si="221"/>
        <v>0</v>
      </c>
      <c r="DL98" s="159">
        <f t="shared" si="221"/>
        <v>0</v>
      </c>
      <c r="DM98" s="159">
        <f t="shared" si="221"/>
        <v>0</v>
      </c>
      <c r="DN98" s="159">
        <f t="shared" si="221"/>
        <v>0</v>
      </c>
      <c r="DO98" s="159">
        <f t="shared" si="221"/>
        <v>0</v>
      </c>
      <c r="DP98" s="159">
        <f t="shared" si="221"/>
        <v>0</v>
      </c>
      <c r="DQ98" s="159">
        <f t="shared" si="221"/>
        <v>0</v>
      </c>
      <c r="DR98" s="159">
        <f t="shared" si="221"/>
        <v>0</v>
      </c>
      <c r="DS98" s="159">
        <f t="shared" si="221"/>
        <v>0</v>
      </c>
      <c r="DT98" s="159">
        <f t="shared" si="221"/>
        <v>0</v>
      </c>
      <c r="DU98" s="159">
        <f t="shared" si="221"/>
        <v>0</v>
      </c>
      <c r="DV98" s="159">
        <f t="shared" si="221"/>
        <v>0</v>
      </c>
      <c r="DW98" s="159">
        <f t="shared" si="221"/>
        <v>0</v>
      </c>
      <c r="DX98" s="159">
        <f t="shared" si="221"/>
        <v>0</v>
      </c>
      <c r="DY98" s="159">
        <f t="shared" si="221"/>
        <v>0</v>
      </c>
      <c r="DZ98" s="159">
        <f t="shared" si="221"/>
        <v>0</v>
      </c>
      <c r="EA98" s="159">
        <f t="shared" si="221"/>
        <v>0</v>
      </c>
    </row>
    <row r="99" spans="1:131" hidden="1" outlineLevel="1" x14ac:dyDescent="0.35"/>
    <row r="101" spans="1:131" x14ac:dyDescent="0.35">
      <c r="A101" s="8" t="s">
        <v>215</v>
      </c>
    </row>
    <row r="102" spans="1:131" outlineLevel="1" x14ac:dyDescent="0.35"/>
    <row r="103" spans="1:131" outlineLevel="1" x14ac:dyDescent="0.35">
      <c r="B103" s="8" t="s">
        <v>216</v>
      </c>
    </row>
    <row r="104" spans="1:131" outlineLevel="2" x14ac:dyDescent="0.35">
      <c r="E104" s="484" t="str">
        <f xml:space="preserve"> InpC!E$40</f>
        <v>Accounts payable days</v>
      </c>
      <c r="F104" s="484">
        <f xml:space="preserve"> InpC!F$40</f>
        <v>30</v>
      </c>
      <c r="G104" s="484" t="str">
        <f xml:space="preserve"> InpC!G$40</f>
        <v>days</v>
      </c>
      <c r="H104" s="26"/>
    </row>
    <row r="105" spans="1:131" outlineLevel="2" x14ac:dyDescent="0.35">
      <c r="E105" s="559" t="str">
        <f t="shared" ref="E105:AJ105" si="222" xml:space="preserve"> E$97</f>
        <v>O&amp;M cost POS</v>
      </c>
      <c r="F105" s="559">
        <f t="shared" si="222"/>
        <v>0</v>
      </c>
      <c r="G105" s="559" t="str">
        <f t="shared" si="222"/>
        <v>$ 000s</v>
      </c>
      <c r="H105" s="559">
        <f t="shared" si="222"/>
        <v>48742.637593284249</v>
      </c>
      <c r="I105" s="559">
        <f t="shared" si="222"/>
        <v>0</v>
      </c>
      <c r="J105" s="559">
        <f t="shared" si="222"/>
        <v>0</v>
      </c>
      <c r="K105" s="559">
        <f t="shared" si="222"/>
        <v>0</v>
      </c>
      <c r="L105" s="559">
        <f t="shared" si="222"/>
        <v>0</v>
      </c>
      <c r="M105" s="559">
        <f t="shared" si="222"/>
        <v>376.87499999999994</v>
      </c>
      <c r="N105" s="559">
        <f t="shared" si="222"/>
        <v>378.75937499999992</v>
      </c>
      <c r="O105" s="559">
        <f t="shared" si="222"/>
        <v>380.65317187499988</v>
      </c>
      <c r="P105" s="559">
        <f t="shared" si="222"/>
        <v>382.55643773437481</v>
      </c>
      <c r="Q105" s="559">
        <f t="shared" si="222"/>
        <v>384.46921992304664</v>
      </c>
      <c r="R105" s="559">
        <f t="shared" si="222"/>
        <v>386.39156602266183</v>
      </c>
      <c r="S105" s="559">
        <f t="shared" si="222"/>
        <v>388.32352385277505</v>
      </c>
      <c r="T105" s="559">
        <f t="shared" si="222"/>
        <v>390.26514147203892</v>
      </c>
      <c r="U105" s="559">
        <f t="shared" si="222"/>
        <v>392.2164671793991</v>
      </c>
      <c r="V105" s="559">
        <f t="shared" si="222"/>
        <v>394.17754951529599</v>
      </c>
      <c r="W105" s="559">
        <f t="shared" si="222"/>
        <v>396.14843726287245</v>
      </c>
      <c r="X105" s="559">
        <f t="shared" si="222"/>
        <v>398.12917944918678</v>
      </c>
      <c r="Y105" s="559">
        <f t="shared" si="222"/>
        <v>400.11982534643266</v>
      </c>
      <c r="Z105" s="559">
        <f t="shared" si="222"/>
        <v>402.12042447316475</v>
      </c>
      <c r="AA105" s="559">
        <f t="shared" si="222"/>
        <v>404.13102659553056</v>
      </c>
      <c r="AB105" s="559">
        <f t="shared" si="222"/>
        <v>406.15168172850821</v>
      </c>
      <c r="AC105" s="559">
        <f t="shared" si="222"/>
        <v>408.18244013715071</v>
      </c>
      <c r="AD105" s="559">
        <f t="shared" si="222"/>
        <v>410.22335233783639</v>
      </c>
      <c r="AE105" s="559">
        <f t="shared" si="222"/>
        <v>412.27446909952556</v>
      </c>
      <c r="AF105" s="559">
        <f t="shared" si="222"/>
        <v>414.33584144502316</v>
      </c>
      <c r="AG105" s="559">
        <f t="shared" si="222"/>
        <v>416.40752065224825</v>
      </c>
      <c r="AH105" s="559">
        <f t="shared" si="222"/>
        <v>418.48955825550939</v>
      </c>
      <c r="AI105" s="559">
        <f t="shared" si="222"/>
        <v>420.58200604678694</v>
      </c>
      <c r="AJ105" s="559">
        <f t="shared" si="222"/>
        <v>422.68491607702083</v>
      </c>
      <c r="AK105" s="559">
        <f t="shared" ref="AK105:BP105" si="223" xml:space="preserve"> AK$97</f>
        <v>424.79834065740584</v>
      </c>
      <c r="AL105" s="559">
        <f t="shared" si="223"/>
        <v>426.92233236069285</v>
      </c>
      <c r="AM105" s="559">
        <f t="shared" si="223"/>
        <v>429.05694402249622</v>
      </c>
      <c r="AN105" s="559">
        <f t="shared" si="223"/>
        <v>431.20222874260867</v>
      </c>
      <c r="AO105" s="559">
        <f t="shared" si="223"/>
        <v>433.35823988632166</v>
      </c>
      <c r="AP105" s="559">
        <f t="shared" si="223"/>
        <v>435.5250310857532</v>
      </c>
      <c r="AQ105" s="559">
        <f t="shared" si="223"/>
        <v>437.70265624118196</v>
      </c>
      <c r="AR105" s="559">
        <f t="shared" si="223"/>
        <v>439.89116952238777</v>
      </c>
      <c r="AS105" s="559">
        <f t="shared" si="223"/>
        <v>442.09062536999966</v>
      </c>
      <c r="AT105" s="559">
        <f t="shared" si="223"/>
        <v>444.30107849684958</v>
      </c>
      <c r="AU105" s="559">
        <f t="shared" si="223"/>
        <v>446.52258388933382</v>
      </c>
      <c r="AV105" s="559">
        <f t="shared" si="223"/>
        <v>448.75519680878045</v>
      </c>
      <c r="AW105" s="559">
        <f t="shared" si="223"/>
        <v>450.9989727928243</v>
      </c>
      <c r="AX105" s="559">
        <f t="shared" si="223"/>
        <v>453.2539676567884</v>
      </c>
      <c r="AY105" s="559">
        <f t="shared" si="223"/>
        <v>455.52023749507231</v>
      </c>
      <c r="AZ105" s="559">
        <f t="shared" si="223"/>
        <v>457.79783868254759</v>
      </c>
      <c r="BA105" s="559">
        <f t="shared" si="223"/>
        <v>460.0868278759603</v>
      </c>
      <c r="BB105" s="559">
        <f t="shared" si="223"/>
        <v>462.38726201534007</v>
      </c>
      <c r="BC105" s="559">
        <f t="shared" si="223"/>
        <v>464.69919832541672</v>
      </c>
      <c r="BD105" s="559">
        <f t="shared" si="223"/>
        <v>467.02269431704377</v>
      </c>
      <c r="BE105" s="559">
        <f t="shared" si="223"/>
        <v>469.35780778862897</v>
      </c>
      <c r="BF105" s="559">
        <f t="shared" si="223"/>
        <v>471.70459682757212</v>
      </c>
      <c r="BG105" s="559">
        <f t="shared" si="223"/>
        <v>474.0631198117099</v>
      </c>
      <c r="BH105" s="559">
        <f t="shared" si="223"/>
        <v>476.43343541076837</v>
      </c>
      <c r="BI105" s="559">
        <f t="shared" si="223"/>
        <v>478.81560258782213</v>
      </c>
      <c r="BJ105" s="559">
        <f t="shared" si="223"/>
        <v>481.2096806007612</v>
      </c>
      <c r="BK105" s="559">
        <f t="shared" si="223"/>
        <v>483.61572900376495</v>
      </c>
      <c r="BL105" s="559">
        <f t="shared" si="223"/>
        <v>486.03380764878375</v>
      </c>
      <c r="BM105" s="559">
        <f t="shared" si="223"/>
        <v>488.46397668702758</v>
      </c>
      <c r="BN105" s="559">
        <f t="shared" si="223"/>
        <v>490.90629657046264</v>
      </c>
      <c r="BO105" s="559">
        <f t="shared" si="223"/>
        <v>493.36082805331495</v>
      </c>
      <c r="BP105" s="559">
        <f t="shared" si="223"/>
        <v>495.82763219358145</v>
      </c>
      <c r="BQ105" s="559">
        <f t="shared" ref="BQ105:CV105" si="224" xml:space="preserve"> BQ$97</f>
        <v>498.30677035454931</v>
      </c>
      <c r="BR105" s="559">
        <f t="shared" si="224"/>
        <v>500.79830420632197</v>
      </c>
      <c r="BS105" s="559">
        <f t="shared" si="224"/>
        <v>503.30229572735357</v>
      </c>
      <c r="BT105" s="559">
        <f t="shared" si="224"/>
        <v>505.81880720599031</v>
      </c>
      <c r="BU105" s="559">
        <f t="shared" si="224"/>
        <v>508.34790124202021</v>
      </c>
      <c r="BV105" s="559">
        <f t="shared" si="224"/>
        <v>510.88964074823031</v>
      </c>
      <c r="BW105" s="559">
        <f t="shared" si="224"/>
        <v>513.44408895197137</v>
      </c>
      <c r="BX105" s="559">
        <f t="shared" si="224"/>
        <v>516.01130939673112</v>
      </c>
      <c r="BY105" s="559">
        <f t="shared" si="224"/>
        <v>518.59136594371478</v>
      </c>
      <c r="BZ105" s="559">
        <f t="shared" si="224"/>
        <v>521.18432277343334</v>
      </c>
      <c r="CA105" s="559">
        <f t="shared" si="224"/>
        <v>523.79024438730039</v>
      </c>
      <c r="CB105" s="559">
        <f t="shared" si="224"/>
        <v>526.40919560923692</v>
      </c>
      <c r="CC105" s="559">
        <f t="shared" si="224"/>
        <v>529.04124158728303</v>
      </c>
      <c r="CD105" s="559">
        <f t="shared" si="224"/>
        <v>531.68644779521935</v>
      </c>
      <c r="CE105" s="559">
        <f t="shared" si="224"/>
        <v>534.3448800341954</v>
      </c>
      <c r="CF105" s="559">
        <f t="shared" si="224"/>
        <v>537.01660443436629</v>
      </c>
      <c r="CG105" s="559">
        <f t="shared" si="224"/>
        <v>539.70168745653802</v>
      </c>
      <c r="CH105" s="559">
        <f t="shared" si="224"/>
        <v>542.40019589382064</v>
      </c>
      <c r="CI105" s="559">
        <f t="shared" si="224"/>
        <v>545.11219687328969</v>
      </c>
      <c r="CJ105" s="559">
        <f t="shared" si="224"/>
        <v>547.83775785765613</v>
      </c>
      <c r="CK105" s="559">
        <f t="shared" si="224"/>
        <v>550.57694664694429</v>
      </c>
      <c r="CL105" s="559">
        <f t="shared" si="224"/>
        <v>553.32983138017892</v>
      </c>
      <c r="CM105" s="559">
        <f t="shared" si="224"/>
        <v>556.09648053707974</v>
      </c>
      <c r="CN105" s="559">
        <f t="shared" si="224"/>
        <v>558.87696293976512</v>
      </c>
      <c r="CO105" s="559">
        <f t="shared" si="224"/>
        <v>561.67134775446391</v>
      </c>
      <c r="CP105" s="559">
        <f t="shared" si="224"/>
        <v>564.47970449323623</v>
      </c>
      <c r="CQ105" s="559">
        <f t="shared" si="224"/>
        <v>567.3021030157023</v>
      </c>
      <c r="CR105" s="559">
        <f t="shared" si="224"/>
        <v>570.13861353078073</v>
      </c>
      <c r="CS105" s="559">
        <f t="shared" si="224"/>
        <v>572.98930659843461</v>
      </c>
      <c r="CT105" s="559">
        <f t="shared" si="224"/>
        <v>575.85425313142673</v>
      </c>
      <c r="CU105" s="559">
        <f t="shared" si="224"/>
        <v>578.73352439708378</v>
      </c>
      <c r="CV105" s="559">
        <f t="shared" si="224"/>
        <v>581.62719201906918</v>
      </c>
      <c r="CW105" s="559">
        <f t="shared" ref="CW105:EA105" si="225" xml:space="preserve"> CW$97</f>
        <v>584.53532797916455</v>
      </c>
      <c r="CX105" s="559">
        <f t="shared" si="225"/>
        <v>587.45800461906038</v>
      </c>
      <c r="CY105" s="559">
        <f t="shared" si="225"/>
        <v>590.39529464215559</v>
      </c>
      <c r="CZ105" s="559">
        <f t="shared" si="225"/>
        <v>593.3472711153662</v>
      </c>
      <c r="DA105" s="559">
        <f t="shared" si="225"/>
        <v>596.31400747094301</v>
      </c>
      <c r="DB105" s="559">
        <f t="shared" si="225"/>
        <v>599.2955775082977</v>
      </c>
      <c r="DC105" s="559">
        <f t="shared" si="225"/>
        <v>602.29205539583904</v>
      </c>
      <c r="DD105" s="559">
        <f t="shared" si="225"/>
        <v>605.30351567281821</v>
      </c>
      <c r="DE105" s="559">
        <f t="shared" si="225"/>
        <v>608.33003325118227</v>
      </c>
      <c r="DF105" s="559">
        <f t="shared" si="225"/>
        <v>611.37168341743813</v>
      </c>
      <c r="DG105" s="559">
        <f t="shared" si="225"/>
        <v>614.42854183452528</v>
      </c>
      <c r="DH105" s="559">
        <f t="shared" si="225"/>
        <v>617.50068454369784</v>
      </c>
      <c r="DI105" s="559">
        <f t="shared" si="225"/>
        <v>0</v>
      </c>
      <c r="DJ105" s="559">
        <f t="shared" si="225"/>
        <v>0</v>
      </c>
      <c r="DK105" s="559">
        <f t="shared" si="225"/>
        <v>0</v>
      </c>
      <c r="DL105" s="559">
        <f t="shared" si="225"/>
        <v>0</v>
      </c>
      <c r="DM105" s="559">
        <f t="shared" si="225"/>
        <v>0</v>
      </c>
      <c r="DN105" s="559">
        <f t="shared" si="225"/>
        <v>0</v>
      </c>
      <c r="DO105" s="559">
        <f t="shared" si="225"/>
        <v>0</v>
      </c>
      <c r="DP105" s="559">
        <f t="shared" si="225"/>
        <v>0</v>
      </c>
      <c r="DQ105" s="559">
        <f t="shared" si="225"/>
        <v>0</v>
      </c>
      <c r="DR105" s="559">
        <f t="shared" si="225"/>
        <v>0</v>
      </c>
      <c r="DS105" s="559">
        <f t="shared" si="225"/>
        <v>0</v>
      </c>
      <c r="DT105" s="559">
        <f t="shared" si="225"/>
        <v>0</v>
      </c>
      <c r="DU105" s="559">
        <f t="shared" si="225"/>
        <v>0</v>
      </c>
      <c r="DV105" s="559">
        <f t="shared" si="225"/>
        <v>0</v>
      </c>
      <c r="DW105" s="559">
        <f t="shared" si="225"/>
        <v>0</v>
      </c>
      <c r="DX105" s="559">
        <f t="shared" si="225"/>
        <v>0</v>
      </c>
      <c r="DY105" s="559">
        <f t="shared" si="225"/>
        <v>0</v>
      </c>
      <c r="DZ105" s="559">
        <f t="shared" si="225"/>
        <v>0</v>
      </c>
      <c r="EA105" s="559">
        <f t="shared" si="225"/>
        <v>0</v>
      </c>
    </row>
    <row r="106" spans="1:131" outlineLevel="2" x14ac:dyDescent="0.35">
      <c r="E106" s="158" t="str">
        <f xml:space="preserve"> Time!E$126</f>
        <v>Days in period</v>
      </c>
      <c r="F106" s="158">
        <f xml:space="preserve"> Time!F$126</f>
        <v>0</v>
      </c>
      <c r="G106" s="158" t="str">
        <f xml:space="preserve"> Time!G$126</f>
        <v>days</v>
      </c>
      <c r="H106" s="158">
        <f xml:space="preserve"> Time!H$126</f>
        <v>0</v>
      </c>
      <c r="I106" s="158">
        <f xml:space="preserve"> Time!I$126</f>
        <v>0</v>
      </c>
      <c r="J106" s="158">
        <f xml:space="preserve"> Time!J$126</f>
        <v>92</v>
      </c>
      <c r="K106" s="158">
        <f xml:space="preserve"> Time!K$126</f>
        <v>92</v>
      </c>
      <c r="L106" s="158">
        <f xml:space="preserve"> Time!L$126</f>
        <v>90</v>
      </c>
      <c r="M106" s="158">
        <f xml:space="preserve"> Time!M$126</f>
        <v>91</v>
      </c>
      <c r="N106" s="158">
        <f xml:space="preserve"> Time!N$126</f>
        <v>92</v>
      </c>
      <c r="O106" s="158">
        <f xml:space="preserve"> Time!O$126</f>
        <v>92</v>
      </c>
      <c r="P106" s="158">
        <f xml:space="preserve"> Time!P$126</f>
        <v>90</v>
      </c>
      <c r="Q106" s="158">
        <f xml:space="preserve"> Time!Q$126</f>
        <v>91</v>
      </c>
      <c r="R106" s="158">
        <f xml:space="preserve"> Time!R$126</f>
        <v>92</v>
      </c>
      <c r="S106" s="158">
        <f xml:space="preserve"> Time!S$126</f>
        <v>92</v>
      </c>
      <c r="T106" s="158">
        <f xml:space="preserve"> Time!T$126</f>
        <v>90</v>
      </c>
      <c r="U106" s="158">
        <f xml:space="preserve"> Time!U$126</f>
        <v>91</v>
      </c>
      <c r="V106" s="158">
        <f xml:space="preserve"> Time!V$126</f>
        <v>92</v>
      </c>
      <c r="W106" s="158">
        <f xml:space="preserve"> Time!W$126</f>
        <v>92</v>
      </c>
      <c r="X106" s="158">
        <f xml:space="preserve"> Time!X$126</f>
        <v>91</v>
      </c>
      <c r="Y106" s="158">
        <f xml:space="preserve"> Time!Y$126</f>
        <v>91</v>
      </c>
      <c r="Z106" s="158">
        <f xml:space="preserve"> Time!Z$126</f>
        <v>92</v>
      </c>
      <c r="AA106" s="158">
        <f xml:space="preserve"> Time!AA$126</f>
        <v>92</v>
      </c>
      <c r="AB106" s="158">
        <f xml:space="preserve"> Time!AB$126</f>
        <v>90</v>
      </c>
      <c r="AC106" s="158">
        <f xml:space="preserve"> Time!AC$126</f>
        <v>91</v>
      </c>
      <c r="AD106" s="158">
        <f xml:space="preserve"> Time!AD$126</f>
        <v>92</v>
      </c>
      <c r="AE106" s="158">
        <f xml:space="preserve"> Time!AE$126</f>
        <v>92</v>
      </c>
      <c r="AF106" s="158">
        <f xml:space="preserve"> Time!AF$126</f>
        <v>90</v>
      </c>
      <c r="AG106" s="158">
        <f xml:space="preserve"> Time!AG$126</f>
        <v>91</v>
      </c>
      <c r="AH106" s="158">
        <f xml:space="preserve"> Time!AH$126</f>
        <v>92</v>
      </c>
      <c r="AI106" s="158">
        <f xml:space="preserve"> Time!AI$126</f>
        <v>92</v>
      </c>
      <c r="AJ106" s="158">
        <f xml:space="preserve"> Time!AJ$126</f>
        <v>90</v>
      </c>
      <c r="AK106" s="158">
        <f xml:space="preserve"> Time!AK$126</f>
        <v>91</v>
      </c>
      <c r="AL106" s="158">
        <f xml:space="preserve"> Time!AL$126</f>
        <v>92</v>
      </c>
      <c r="AM106" s="158">
        <f xml:space="preserve"> Time!AM$126</f>
        <v>92</v>
      </c>
      <c r="AN106" s="158">
        <f xml:space="preserve"> Time!AN$126</f>
        <v>91</v>
      </c>
      <c r="AO106" s="158">
        <f xml:space="preserve"> Time!AO$126</f>
        <v>91</v>
      </c>
      <c r="AP106" s="158">
        <f xml:space="preserve"> Time!AP$126</f>
        <v>92</v>
      </c>
      <c r="AQ106" s="158">
        <f xml:space="preserve"> Time!AQ$126</f>
        <v>92</v>
      </c>
      <c r="AR106" s="158">
        <f xml:space="preserve"> Time!AR$126</f>
        <v>90</v>
      </c>
      <c r="AS106" s="158">
        <f xml:space="preserve"> Time!AS$126</f>
        <v>91</v>
      </c>
      <c r="AT106" s="158">
        <f xml:space="preserve"> Time!AT$126</f>
        <v>92</v>
      </c>
      <c r="AU106" s="158">
        <f xml:space="preserve"> Time!AU$126</f>
        <v>92</v>
      </c>
      <c r="AV106" s="158">
        <f xml:space="preserve"> Time!AV$126</f>
        <v>90</v>
      </c>
      <c r="AW106" s="158">
        <f xml:space="preserve"> Time!AW$126</f>
        <v>91</v>
      </c>
      <c r="AX106" s="158">
        <f xml:space="preserve"> Time!AX$126</f>
        <v>92</v>
      </c>
      <c r="AY106" s="158">
        <f xml:space="preserve"> Time!AY$126</f>
        <v>92</v>
      </c>
      <c r="AZ106" s="158">
        <f xml:space="preserve"> Time!AZ$126</f>
        <v>90</v>
      </c>
      <c r="BA106" s="158">
        <f xml:space="preserve"> Time!BA$126</f>
        <v>91</v>
      </c>
      <c r="BB106" s="158">
        <f xml:space="preserve"> Time!BB$126</f>
        <v>92</v>
      </c>
      <c r="BC106" s="158">
        <f xml:space="preserve"> Time!BC$126</f>
        <v>92</v>
      </c>
      <c r="BD106" s="158">
        <f xml:space="preserve"> Time!BD$126</f>
        <v>91</v>
      </c>
      <c r="BE106" s="158">
        <f xml:space="preserve"> Time!BE$126</f>
        <v>91</v>
      </c>
      <c r="BF106" s="158">
        <f xml:space="preserve"> Time!BF$126</f>
        <v>92</v>
      </c>
      <c r="BG106" s="158">
        <f xml:space="preserve"> Time!BG$126</f>
        <v>92</v>
      </c>
      <c r="BH106" s="158">
        <f xml:space="preserve"> Time!BH$126</f>
        <v>90</v>
      </c>
      <c r="BI106" s="158">
        <f xml:space="preserve"> Time!BI$126</f>
        <v>91</v>
      </c>
      <c r="BJ106" s="158">
        <f xml:space="preserve"> Time!BJ$126</f>
        <v>92</v>
      </c>
      <c r="BK106" s="158">
        <f xml:space="preserve"> Time!BK$126</f>
        <v>92</v>
      </c>
      <c r="BL106" s="158">
        <f xml:space="preserve"> Time!BL$126</f>
        <v>90</v>
      </c>
      <c r="BM106" s="158">
        <f xml:space="preserve"> Time!BM$126</f>
        <v>91</v>
      </c>
      <c r="BN106" s="158">
        <f xml:space="preserve"> Time!BN$126</f>
        <v>92</v>
      </c>
      <c r="BO106" s="158">
        <f xml:space="preserve"> Time!BO$126</f>
        <v>92</v>
      </c>
      <c r="BP106" s="158">
        <f xml:space="preserve"> Time!BP$126</f>
        <v>90</v>
      </c>
      <c r="BQ106" s="158">
        <f xml:space="preserve"> Time!BQ$126</f>
        <v>91</v>
      </c>
      <c r="BR106" s="158">
        <f xml:space="preserve"> Time!BR$126</f>
        <v>92</v>
      </c>
      <c r="BS106" s="158">
        <f xml:space="preserve"> Time!BS$126</f>
        <v>92</v>
      </c>
      <c r="BT106" s="158">
        <f xml:space="preserve"> Time!BT$126</f>
        <v>91</v>
      </c>
      <c r="BU106" s="158">
        <f xml:space="preserve"> Time!BU$126</f>
        <v>91</v>
      </c>
      <c r="BV106" s="158">
        <f xml:space="preserve"> Time!BV$126</f>
        <v>92</v>
      </c>
      <c r="BW106" s="158">
        <f xml:space="preserve"> Time!BW$126</f>
        <v>92</v>
      </c>
      <c r="BX106" s="158">
        <f xml:space="preserve"> Time!BX$126</f>
        <v>90</v>
      </c>
      <c r="BY106" s="158">
        <f xml:space="preserve"> Time!BY$126</f>
        <v>91</v>
      </c>
      <c r="BZ106" s="158">
        <f xml:space="preserve"> Time!BZ$126</f>
        <v>92</v>
      </c>
      <c r="CA106" s="158">
        <f xml:space="preserve"> Time!CA$126</f>
        <v>92</v>
      </c>
      <c r="CB106" s="158">
        <f xml:space="preserve"> Time!CB$126</f>
        <v>90</v>
      </c>
      <c r="CC106" s="158">
        <f xml:space="preserve"> Time!CC$126</f>
        <v>91</v>
      </c>
      <c r="CD106" s="158">
        <f xml:space="preserve"> Time!CD$126</f>
        <v>92</v>
      </c>
      <c r="CE106" s="158">
        <f xml:space="preserve"> Time!CE$126</f>
        <v>92</v>
      </c>
      <c r="CF106" s="158">
        <f xml:space="preserve"> Time!CF$126</f>
        <v>90</v>
      </c>
      <c r="CG106" s="158">
        <f xml:space="preserve"> Time!CG$126</f>
        <v>91</v>
      </c>
      <c r="CH106" s="158">
        <f xml:space="preserve"> Time!CH$126</f>
        <v>92</v>
      </c>
      <c r="CI106" s="158">
        <f xml:space="preserve"> Time!CI$126</f>
        <v>92</v>
      </c>
      <c r="CJ106" s="158">
        <f xml:space="preserve"> Time!CJ$126</f>
        <v>91</v>
      </c>
      <c r="CK106" s="158">
        <f xml:space="preserve"> Time!CK$126</f>
        <v>91</v>
      </c>
      <c r="CL106" s="158">
        <f xml:space="preserve"> Time!CL$126</f>
        <v>92</v>
      </c>
      <c r="CM106" s="158">
        <f xml:space="preserve"> Time!CM$126</f>
        <v>92</v>
      </c>
      <c r="CN106" s="158">
        <f xml:space="preserve"> Time!CN$126</f>
        <v>90</v>
      </c>
      <c r="CO106" s="158">
        <f xml:space="preserve"> Time!CO$126</f>
        <v>91</v>
      </c>
      <c r="CP106" s="158">
        <f xml:space="preserve"> Time!CP$126</f>
        <v>92</v>
      </c>
      <c r="CQ106" s="158">
        <f xml:space="preserve"> Time!CQ$126</f>
        <v>92</v>
      </c>
      <c r="CR106" s="158">
        <f xml:space="preserve"> Time!CR$126</f>
        <v>90</v>
      </c>
      <c r="CS106" s="158">
        <f xml:space="preserve"> Time!CS$126</f>
        <v>91</v>
      </c>
      <c r="CT106" s="158">
        <f xml:space="preserve"> Time!CT$126</f>
        <v>92</v>
      </c>
      <c r="CU106" s="158">
        <f xml:space="preserve"> Time!CU$126</f>
        <v>92</v>
      </c>
      <c r="CV106" s="158">
        <f xml:space="preserve"> Time!CV$126</f>
        <v>90</v>
      </c>
      <c r="CW106" s="158">
        <f xml:space="preserve"> Time!CW$126</f>
        <v>91</v>
      </c>
      <c r="CX106" s="158">
        <f xml:space="preserve"> Time!CX$126</f>
        <v>92</v>
      </c>
      <c r="CY106" s="158">
        <f xml:space="preserve"> Time!CY$126</f>
        <v>92</v>
      </c>
      <c r="CZ106" s="158">
        <f xml:space="preserve"> Time!CZ$126</f>
        <v>91</v>
      </c>
      <c r="DA106" s="158">
        <f xml:space="preserve"> Time!DA$126</f>
        <v>91</v>
      </c>
      <c r="DB106" s="158">
        <f xml:space="preserve"> Time!DB$126</f>
        <v>92</v>
      </c>
      <c r="DC106" s="158">
        <f xml:space="preserve"> Time!DC$126</f>
        <v>92</v>
      </c>
      <c r="DD106" s="158">
        <f xml:space="preserve"> Time!DD$126</f>
        <v>90</v>
      </c>
      <c r="DE106" s="158">
        <f xml:space="preserve"> Time!DE$126</f>
        <v>91</v>
      </c>
      <c r="DF106" s="158">
        <f xml:space="preserve"> Time!DF$126</f>
        <v>92</v>
      </c>
      <c r="DG106" s="158">
        <f xml:space="preserve"> Time!DG$126</f>
        <v>92</v>
      </c>
      <c r="DH106" s="158">
        <f xml:space="preserve"> Time!DH$126</f>
        <v>90</v>
      </c>
      <c r="DI106" s="158">
        <f xml:space="preserve"> Time!DI$126</f>
        <v>91</v>
      </c>
      <c r="DJ106" s="158">
        <f xml:space="preserve"> Time!DJ$126</f>
        <v>92</v>
      </c>
      <c r="DK106" s="158">
        <f xml:space="preserve"> Time!DK$126</f>
        <v>92</v>
      </c>
      <c r="DL106" s="158">
        <f xml:space="preserve"> Time!DL$126</f>
        <v>90</v>
      </c>
      <c r="DM106" s="158">
        <f xml:space="preserve"> Time!DM$126</f>
        <v>91</v>
      </c>
      <c r="DN106" s="158">
        <f xml:space="preserve"> Time!DN$126</f>
        <v>92</v>
      </c>
      <c r="DO106" s="158">
        <f xml:space="preserve"> Time!DO$126</f>
        <v>92</v>
      </c>
      <c r="DP106" s="158">
        <f xml:space="preserve"> Time!DP$126</f>
        <v>91</v>
      </c>
      <c r="DQ106" s="158">
        <f xml:space="preserve"> Time!DQ$126</f>
        <v>91</v>
      </c>
      <c r="DR106" s="158">
        <f xml:space="preserve"> Time!DR$126</f>
        <v>92</v>
      </c>
      <c r="DS106" s="158">
        <f xml:space="preserve"> Time!DS$126</f>
        <v>92</v>
      </c>
      <c r="DT106" s="158">
        <f xml:space="preserve"> Time!DT$126</f>
        <v>90</v>
      </c>
      <c r="DU106" s="158">
        <f xml:space="preserve"> Time!DU$126</f>
        <v>91</v>
      </c>
      <c r="DV106" s="158">
        <f xml:space="preserve"> Time!DV$126</f>
        <v>92</v>
      </c>
      <c r="DW106" s="158">
        <f xml:space="preserve"> Time!DW$126</f>
        <v>92</v>
      </c>
      <c r="DX106" s="158">
        <f xml:space="preserve"> Time!DX$126</f>
        <v>90</v>
      </c>
      <c r="DY106" s="158">
        <f xml:space="preserve"> Time!DY$126</f>
        <v>91</v>
      </c>
      <c r="DZ106" s="158">
        <f xml:space="preserve"> Time!DZ$126</f>
        <v>92</v>
      </c>
      <c r="EA106" s="158">
        <f xml:space="preserve"> Time!EA$126</f>
        <v>92</v>
      </c>
    </row>
    <row r="107" spans="1:131" outlineLevel="2" x14ac:dyDescent="0.35">
      <c r="E107" s="7" t="s">
        <v>216</v>
      </c>
      <c r="G107" s="7" t="str">
        <f xml:space="preserve"> SMU</f>
        <v>$ 000s</v>
      </c>
      <c r="J107" s="7">
        <f t="shared" ref="J107:BU107" si="226" xml:space="preserve"> J105 / J106 * $F104</f>
        <v>0</v>
      </c>
      <c r="K107" s="7">
        <f t="shared" si="226"/>
        <v>0</v>
      </c>
      <c r="L107" s="7">
        <f t="shared" si="226"/>
        <v>0</v>
      </c>
      <c r="M107" s="7">
        <f t="shared" si="226"/>
        <v>124.24450549450546</v>
      </c>
      <c r="N107" s="7">
        <f t="shared" si="226"/>
        <v>123.50849184782605</v>
      </c>
      <c r="O107" s="7">
        <f t="shared" si="226"/>
        <v>124.12603430706517</v>
      </c>
      <c r="P107" s="7">
        <f t="shared" si="226"/>
        <v>127.51881257812494</v>
      </c>
      <c r="Q107" s="7">
        <f t="shared" si="226"/>
        <v>126.74809448012527</v>
      </c>
      <c r="R107" s="7">
        <f t="shared" si="226"/>
        <v>125.99724978999843</v>
      </c>
      <c r="S107" s="7">
        <f t="shared" si="226"/>
        <v>126.6272360389484</v>
      </c>
      <c r="T107" s="7">
        <f t="shared" si="226"/>
        <v>130.08838049067964</v>
      </c>
      <c r="U107" s="7">
        <f t="shared" si="226"/>
        <v>129.30213203716454</v>
      </c>
      <c r="V107" s="7">
        <f t="shared" si="226"/>
        <v>128.53615745063999</v>
      </c>
      <c r="W107" s="7">
        <f t="shared" si="226"/>
        <v>129.17883823789319</v>
      </c>
      <c r="X107" s="7">
        <f t="shared" si="226"/>
        <v>131.25137784039126</v>
      </c>
      <c r="Y107" s="7">
        <f t="shared" si="226"/>
        <v>131.90763472959318</v>
      </c>
      <c r="Z107" s="7">
        <f t="shared" si="226"/>
        <v>131.12622537168414</v>
      </c>
      <c r="AA107" s="7">
        <f t="shared" si="226"/>
        <v>131.7818564985426</v>
      </c>
      <c r="AB107" s="7">
        <f t="shared" si="226"/>
        <v>135.38389390950275</v>
      </c>
      <c r="AC107" s="7">
        <f t="shared" si="226"/>
        <v>134.56563960565407</v>
      </c>
      <c r="AD107" s="7">
        <f t="shared" si="226"/>
        <v>133.76848445799013</v>
      </c>
      <c r="AE107" s="7">
        <f t="shared" si="226"/>
        <v>134.4373268802801</v>
      </c>
      <c r="AF107" s="7">
        <f t="shared" si="226"/>
        <v>138.11194714834107</v>
      </c>
      <c r="AG107" s="7">
        <f t="shared" si="226"/>
        <v>137.27720461063129</v>
      </c>
      <c r="AH107" s="7">
        <f t="shared" si="226"/>
        <v>136.4639863876661</v>
      </c>
      <c r="AI107" s="7">
        <f t="shared" si="226"/>
        <v>137.14630631960443</v>
      </c>
      <c r="AJ107" s="7">
        <f t="shared" si="226"/>
        <v>140.89497202567361</v>
      </c>
      <c r="AK107" s="7">
        <f t="shared" si="226"/>
        <v>140.04340900793599</v>
      </c>
      <c r="AL107" s="7">
        <f t="shared" si="226"/>
        <v>139.21380403066073</v>
      </c>
      <c r="AM107" s="7">
        <f t="shared" si="226"/>
        <v>139.90987305081399</v>
      </c>
      <c r="AN107" s="7">
        <f t="shared" si="226"/>
        <v>142.15458090415669</v>
      </c>
      <c r="AO107" s="7">
        <f t="shared" si="226"/>
        <v>142.86535380867747</v>
      </c>
      <c r="AP107" s="7">
        <f t="shared" si="226"/>
        <v>142.0190318757891</v>
      </c>
      <c r="AQ107" s="7">
        <f t="shared" si="226"/>
        <v>142.72912703516801</v>
      </c>
      <c r="AR107" s="7">
        <f t="shared" si="226"/>
        <v>146.63038984079591</v>
      </c>
      <c r="AS107" s="7">
        <f t="shared" si="226"/>
        <v>145.74416220988999</v>
      </c>
      <c r="AT107" s="7">
        <f t="shared" si="226"/>
        <v>144.88078646636399</v>
      </c>
      <c r="AU107" s="7">
        <f t="shared" si="226"/>
        <v>145.60519039869581</v>
      </c>
      <c r="AV107" s="7">
        <f t="shared" si="226"/>
        <v>149.58506560292682</v>
      </c>
      <c r="AW107" s="7">
        <f t="shared" si="226"/>
        <v>148.68098004159043</v>
      </c>
      <c r="AX107" s="7">
        <f t="shared" si="226"/>
        <v>147.8002068446049</v>
      </c>
      <c r="AY107" s="7">
        <f t="shared" si="226"/>
        <v>148.53920787882794</v>
      </c>
      <c r="AZ107" s="7">
        <f t="shared" si="226"/>
        <v>152.5992795608492</v>
      </c>
      <c r="BA107" s="7">
        <f t="shared" si="226"/>
        <v>151.67697622284405</v>
      </c>
      <c r="BB107" s="7">
        <f t="shared" si="226"/>
        <v>150.7784550050022</v>
      </c>
      <c r="BC107" s="7">
        <f t="shared" si="226"/>
        <v>151.53234728002718</v>
      </c>
      <c r="BD107" s="7">
        <f t="shared" si="226"/>
        <v>153.96352559902544</v>
      </c>
      <c r="BE107" s="7">
        <f t="shared" si="226"/>
        <v>154.73334322702053</v>
      </c>
      <c r="BF107" s="7">
        <f t="shared" si="226"/>
        <v>153.81671635681698</v>
      </c>
      <c r="BG107" s="7">
        <f t="shared" si="226"/>
        <v>154.58579993860104</v>
      </c>
      <c r="BH107" s="7">
        <f t="shared" si="226"/>
        <v>158.81114513692279</v>
      </c>
      <c r="BI107" s="7">
        <f t="shared" si="226"/>
        <v>157.85129755642487</v>
      </c>
      <c r="BJ107" s="7">
        <f t="shared" si="226"/>
        <v>156.91620019590039</v>
      </c>
      <c r="BK107" s="7">
        <f t="shared" si="226"/>
        <v>157.70078119687989</v>
      </c>
      <c r="BL107" s="7">
        <f t="shared" si="226"/>
        <v>162.01126921626127</v>
      </c>
      <c r="BM107" s="7">
        <f t="shared" si="226"/>
        <v>161.03208022649261</v>
      </c>
      <c r="BN107" s="7">
        <f t="shared" si="226"/>
        <v>160.07814018602042</v>
      </c>
      <c r="BO107" s="7">
        <f t="shared" si="226"/>
        <v>160.87853088695053</v>
      </c>
      <c r="BP107" s="7">
        <f t="shared" si="226"/>
        <v>165.27587739786048</v>
      </c>
      <c r="BQ107" s="7">
        <f t="shared" si="226"/>
        <v>164.27695725974152</v>
      </c>
      <c r="BR107" s="7">
        <f t="shared" si="226"/>
        <v>163.30379484988759</v>
      </c>
      <c r="BS107" s="7">
        <f t="shared" si="226"/>
        <v>164.12031382413704</v>
      </c>
      <c r="BT107" s="7">
        <f t="shared" si="226"/>
        <v>166.75345292505176</v>
      </c>
      <c r="BU107" s="7">
        <f t="shared" si="226"/>
        <v>167.587220189677</v>
      </c>
      <c r="BV107" s="7">
        <f t="shared" ref="BV107:EA107" si="227" xml:space="preserve"> BV105 / BV106 * $F104</f>
        <v>166.59444807007509</v>
      </c>
      <c r="BW107" s="7">
        <f t="shared" si="227"/>
        <v>167.42742031042545</v>
      </c>
      <c r="BX107" s="7">
        <f t="shared" si="227"/>
        <v>172.00376979891038</v>
      </c>
      <c r="BY107" s="7">
        <f t="shared" si="227"/>
        <v>170.96418657485103</v>
      </c>
      <c r="BZ107" s="7">
        <f t="shared" si="227"/>
        <v>169.9514096000326</v>
      </c>
      <c r="CA107" s="7">
        <f t="shared" si="227"/>
        <v>170.80116664803273</v>
      </c>
      <c r="CB107" s="7">
        <f t="shared" si="227"/>
        <v>175.46973186974563</v>
      </c>
      <c r="CC107" s="7">
        <f t="shared" si="227"/>
        <v>174.40920052328013</v>
      </c>
      <c r="CD107" s="7">
        <f t="shared" si="227"/>
        <v>173.37601558539762</v>
      </c>
      <c r="CE107" s="7">
        <f t="shared" si="227"/>
        <v>174.24289566332459</v>
      </c>
      <c r="CF107" s="7">
        <f t="shared" si="227"/>
        <v>179.00553481145542</v>
      </c>
      <c r="CG107" s="7">
        <f t="shared" si="227"/>
        <v>177.92363322743012</v>
      </c>
      <c r="CH107" s="7">
        <f t="shared" si="227"/>
        <v>176.86962909581106</v>
      </c>
      <c r="CI107" s="7">
        <f t="shared" si="227"/>
        <v>177.75397724129013</v>
      </c>
      <c r="CJ107" s="7">
        <f t="shared" si="227"/>
        <v>180.60585423878771</v>
      </c>
      <c r="CK107" s="7">
        <f t="shared" si="227"/>
        <v>181.50888350998162</v>
      </c>
      <c r="CL107" s="7">
        <f t="shared" si="227"/>
        <v>180.43364066744965</v>
      </c>
      <c r="CM107" s="7">
        <f t="shared" si="227"/>
        <v>181.33580887078688</v>
      </c>
      <c r="CN107" s="7">
        <f t="shared" si="227"/>
        <v>186.2923209799217</v>
      </c>
      <c r="CO107" s="7">
        <f t="shared" si="227"/>
        <v>185.16637838059248</v>
      </c>
      <c r="CP107" s="7">
        <f t="shared" si="227"/>
        <v>184.06946885649006</v>
      </c>
      <c r="CQ107" s="7">
        <f t="shared" si="227"/>
        <v>184.98981620077248</v>
      </c>
      <c r="CR107" s="7">
        <f t="shared" si="227"/>
        <v>190.04620451026025</v>
      </c>
      <c r="CS107" s="7">
        <f t="shared" si="227"/>
        <v>188.89757360387955</v>
      </c>
      <c r="CT107" s="7">
        <f t="shared" si="227"/>
        <v>187.77856080372609</v>
      </c>
      <c r="CU107" s="7">
        <f t="shared" si="227"/>
        <v>188.71745360774472</v>
      </c>
      <c r="CV107" s="7">
        <f t="shared" si="227"/>
        <v>193.87573067302304</v>
      </c>
      <c r="CW107" s="7">
        <f t="shared" si="227"/>
        <v>192.70395427884546</v>
      </c>
      <c r="CX107" s="7">
        <f t="shared" si="227"/>
        <v>191.56239281056315</v>
      </c>
      <c r="CY107" s="7">
        <f t="shared" si="227"/>
        <v>192.52020477461596</v>
      </c>
      <c r="CZ107" s="7">
        <f t="shared" si="227"/>
        <v>195.60899047759327</v>
      </c>
      <c r="DA107" s="7">
        <f t="shared" si="227"/>
        <v>196.58703542998123</v>
      </c>
      <c r="DB107" s="7">
        <f t="shared" si="227"/>
        <v>195.42247092661881</v>
      </c>
      <c r="DC107" s="7">
        <f t="shared" si="227"/>
        <v>196.39958328125186</v>
      </c>
      <c r="DD107" s="7">
        <f t="shared" si="227"/>
        <v>201.76783855760607</v>
      </c>
      <c r="DE107" s="7">
        <f t="shared" si="227"/>
        <v>200.54836261027987</v>
      </c>
      <c r="DF107" s="7">
        <f t="shared" si="227"/>
        <v>199.36033154916461</v>
      </c>
      <c r="DG107" s="7">
        <f t="shared" si="227"/>
        <v>200.35713320691042</v>
      </c>
      <c r="DH107" s="7">
        <f t="shared" si="227"/>
        <v>205.83356151456596</v>
      </c>
      <c r="DI107" s="7">
        <f t="shared" si="227"/>
        <v>0</v>
      </c>
      <c r="DJ107" s="7">
        <f t="shared" si="227"/>
        <v>0</v>
      </c>
      <c r="DK107" s="7">
        <f t="shared" si="227"/>
        <v>0</v>
      </c>
      <c r="DL107" s="7">
        <f t="shared" si="227"/>
        <v>0</v>
      </c>
      <c r="DM107" s="7">
        <f t="shared" si="227"/>
        <v>0</v>
      </c>
      <c r="DN107" s="7">
        <f t="shared" si="227"/>
        <v>0</v>
      </c>
      <c r="DO107" s="7">
        <f t="shared" si="227"/>
        <v>0</v>
      </c>
      <c r="DP107" s="7">
        <f t="shared" si="227"/>
        <v>0</v>
      </c>
      <c r="DQ107" s="7">
        <f t="shared" si="227"/>
        <v>0</v>
      </c>
      <c r="DR107" s="7">
        <f t="shared" si="227"/>
        <v>0</v>
      </c>
      <c r="DS107" s="7">
        <f t="shared" si="227"/>
        <v>0</v>
      </c>
      <c r="DT107" s="7">
        <f t="shared" si="227"/>
        <v>0</v>
      </c>
      <c r="DU107" s="7">
        <f t="shared" si="227"/>
        <v>0</v>
      </c>
      <c r="DV107" s="7">
        <f t="shared" si="227"/>
        <v>0</v>
      </c>
      <c r="DW107" s="7">
        <f t="shared" si="227"/>
        <v>0</v>
      </c>
      <c r="DX107" s="7">
        <f t="shared" si="227"/>
        <v>0</v>
      </c>
      <c r="DY107" s="7">
        <f t="shared" si="227"/>
        <v>0</v>
      </c>
      <c r="DZ107" s="7">
        <f t="shared" si="227"/>
        <v>0</v>
      </c>
      <c r="EA107" s="7">
        <f t="shared" si="227"/>
        <v>0</v>
      </c>
    </row>
    <row r="108" spans="1:131" outlineLevel="1" x14ac:dyDescent="0.35"/>
    <row r="109" spans="1:131" outlineLevel="1" x14ac:dyDescent="0.35">
      <c r="B109" s="8" t="s">
        <v>198</v>
      </c>
    </row>
    <row r="110" spans="1:131" outlineLevel="2" x14ac:dyDescent="0.35">
      <c r="E110" s="559" t="str">
        <f t="shared" ref="E110:BP110" si="228" xml:space="preserve"> E$97</f>
        <v>O&amp;M cost POS</v>
      </c>
      <c r="F110" s="559">
        <f t="shared" si="228"/>
        <v>0</v>
      </c>
      <c r="G110" s="559" t="str">
        <f t="shared" si="228"/>
        <v>$ 000s</v>
      </c>
      <c r="H110" s="559">
        <f t="shared" si="228"/>
        <v>48742.637593284249</v>
      </c>
      <c r="I110" s="559">
        <f t="shared" si="228"/>
        <v>0</v>
      </c>
      <c r="J110" s="559">
        <f t="shared" si="228"/>
        <v>0</v>
      </c>
      <c r="K110" s="559">
        <f t="shared" si="228"/>
        <v>0</v>
      </c>
      <c r="L110" s="559">
        <f t="shared" si="228"/>
        <v>0</v>
      </c>
      <c r="M110" s="559">
        <f t="shared" si="228"/>
        <v>376.87499999999994</v>
      </c>
      <c r="N110" s="559">
        <f t="shared" si="228"/>
        <v>378.75937499999992</v>
      </c>
      <c r="O110" s="559">
        <f t="shared" si="228"/>
        <v>380.65317187499988</v>
      </c>
      <c r="P110" s="559">
        <f t="shared" si="228"/>
        <v>382.55643773437481</v>
      </c>
      <c r="Q110" s="559">
        <f t="shared" si="228"/>
        <v>384.46921992304664</v>
      </c>
      <c r="R110" s="559">
        <f t="shared" si="228"/>
        <v>386.39156602266183</v>
      </c>
      <c r="S110" s="559">
        <f t="shared" si="228"/>
        <v>388.32352385277505</v>
      </c>
      <c r="T110" s="559">
        <f t="shared" si="228"/>
        <v>390.26514147203892</v>
      </c>
      <c r="U110" s="559">
        <f t="shared" si="228"/>
        <v>392.2164671793991</v>
      </c>
      <c r="V110" s="559">
        <f t="shared" si="228"/>
        <v>394.17754951529599</v>
      </c>
      <c r="W110" s="559">
        <f t="shared" si="228"/>
        <v>396.14843726287245</v>
      </c>
      <c r="X110" s="559">
        <f t="shared" si="228"/>
        <v>398.12917944918678</v>
      </c>
      <c r="Y110" s="559">
        <f t="shared" si="228"/>
        <v>400.11982534643266</v>
      </c>
      <c r="Z110" s="559">
        <f t="shared" si="228"/>
        <v>402.12042447316475</v>
      </c>
      <c r="AA110" s="559">
        <f t="shared" si="228"/>
        <v>404.13102659553056</v>
      </c>
      <c r="AB110" s="559">
        <f t="shared" si="228"/>
        <v>406.15168172850821</v>
      </c>
      <c r="AC110" s="559">
        <f t="shared" si="228"/>
        <v>408.18244013715071</v>
      </c>
      <c r="AD110" s="559">
        <f t="shared" si="228"/>
        <v>410.22335233783639</v>
      </c>
      <c r="AE110" s="559">
        <f t="shared" si="228"/>
        <v>412.27446909952556</v>
      </c>
      <c r="AF110" s="559">
        <f t="shared" si="228"/>
        <v>414.33584144502316</v>
      </c>
      <c r="AG110" s="559">
        <f t="shared" si="228"/>
        <v>416.40752065224825</v>
      </c>
      <c r="AH110" s="559">
        <f t="shared" si="228"/>
        <v>418.48955825550939</v>
      </c>
      <c r="AI110" s="559">
        <f t="shared" si="228"/>
        <v>420.58200604678694</v>
      </c>
      <c r="AJ110" s="559">
        <f t="shared" si="228"/>
        <v>422.68491607702083</v>
      </c>
      <c r="AK110" s="559">
        <f t="shared" si="228"/>
        <v>424.79834065740584</v>
      </c>
      <c r="AL110" s="559">
        <f t="shared" si="228"/>
        <v>426.92233236069285</v>
      </c>
      <c r="AM110" s="559">
        <f t="shared" si="228"/>
        <v>429.05694402249622</v>
      </c>
      <c r="AN110" s="559">
        <f t="shared" si="228"/>
        <v>431.20222874260867</v>
      </c>
      <c r="AO110" s="559">
        <f t="shared" si="228"/>
        <v>433.35823988632166</v>
      </c>
      <c r="AP110" s="559">
        <f t="shared" si="228"/>
        <v>435.5250310857532</v>
      </c>
      <c r="AQ110" s="559">
        <f t="shared" si="228"/>
        <v>437.70265624118196</v>
      </c>
      <c r="AR110" s="559">
        <f t="shared" si="228"/>
        <v>439.89116952238777</v>
      </c>
      <c r="AS110" s="559">
        <f t="shared" si="228"/>
        <v>442.09062536999966</v>
      </c>
      <c r="AT110" s="559">
        <f t="shared" si="228"/>
        <v>444.30107849684958</v>
      </c>
      <c r="AU110" s="559">
        <f t="shared" si="228"/>
        <v>446.52258388933382</v>
      </c>
      <c r="AV110" s="559">
        <f t="shared" si="228"/>
        <v>448.75519680878045</v>
      </c>
      <c r="AW110" s="559">
        <f t="shared" si="228"/>
        <v>450.9989727928243</v>
      </c>
      <c r="AX110" s="559">
        <f t="shared" si="228"/>
        <v>453.2539676567884</v>
      </c>
      <c r="AY110" s="559">
        <f t="shared" si="228"/>
        <v>455.52023749507231</v>
      </c>
      <c r="AZ110" s="559">
        <f t="shared" si="228"/>
        <v>457.79783868254759</v>
      </c>
      <c r="BA110" s="559">
        <f t="shared" si="228"/>
        <v>460.0868278759603</v>
      </c>
      <c r="BB110" s="559">
        <f t="shared" si="228"/>
        <v>462.38726201534007</v>
      </c>
      <c r="BC110" s="559">
        <f t="shared" si="228"/>
        <v>464.69919832541672</v>
      </c>
      <c r="BD110" s="559">
        <f t="shared" si="228"/>
        <v>467.02269431704377</v>
      </c>
      <c r="BE110" s="559">
        <f t="shared" si="228"/>
        <v>469.35780778862897</v>
      </c>
      <c r="BF110" s="559">
        <f t="shared" si="228"/>
        <v>471.70459682757212</v>
      </c>
      <c r="BG110" s="559">
        <f t="shared" si="228"/>
        <v>474.0631198117099</v>
      </c>
      <c r="BH110" s="559">
        <f t="shared" si="228"/>
        <v>476.43343541076837</v>
      </c>
      <c r="BI110" s="559">
        <f t="shared" si="228"/>
        <v>478.81560258782213</v>
      </c>
      <c r="BJ110" s="559">
        <f t="shared" si="228"/>
        <v>481.2096806007612</v>
      </c>
      <c r="BK110" s="559">
        <f t="shared" si="228"/>
        <v>483.61572900376495</v>
      </c>
      <c r="BL110" s="559">
        <f t="shared" si="228"/>
        <v>486.03380764878375</v>
      </c>
      <c r="BM110" s="559">
        <f t="shared" si="228"/>
        <v>488.46397668702758</v>
      </c>
      <c r="BN110" s="559">
        <f t="shared" si="228"/>
        <v>490.90629657046264</v>
      </c>
      <c r="BO110" s="559">
        <f t="shared" si="228"/>
        <v>493.36082805331495</v>
      </c>
      <c r="BP110" s="559">
        <f t="shared" si="228"/>
        <v>495.82763219358145</v>
      </c>
      <c r="BQ110" s="559">
        <f t="shared" ref="BQ110:EA110" si="229" xml:space="preserve"> BQ$97</f>
        <v>498.30677035454931</v>
      </c>
      <c r="BR110" s="559">
        <f t="shared" si="229"/>
        <v>500.79830420632197</v>
      </c>
      <c r="BS110" s="559">
        <f t="shared" si="229"/>
        <v>503.30229572735357</v>
      </c>
      <c r="BT110" s="559">
        <f t="shared" si="229"/>
        <v>505.81880720599031</v>
      </c>
      <c r="BU110" s="559">
        <f t="shared" si="229"/>
        <v>508.34790124202021</v>
      </c>
      <c r="BV110" s="559">
        <f t="shared" si="229"/>
        <v>510.88964074823031</v>
      </c>
      <c r="BW110" s="559">
        <f t="shared" si="229"/>
        <v>513.44408895197137</v>
      </c>
      <c r="BX110" s="559">
        <f t="shared" si="229"/>
        <v>516.01130939673112</v>
      </c>
      <c r="BY110" s="559">
        <f t="shared" si="229"/>
        <v>518.59136594371478</v>
      </c>
      <c r="BZ110" s="559">
        <f t="shared" si="229"/>
        <v>521.18432277343334</v>
      </c>
      <c r="CA110" s="559">
        <f t="shared" si="229"/>
        <v>523.79024438730039</v>
      </c>
      <c r="CB110" s="559">
        <f t="shared" si="229"/>
        <v>526.40919560923692</v>
      </c>
      <c r="CC110" s="559">
        <f t="shared" si="229"/>
        <v>529.04124158728303</v>
      </c>
      <c r="CD110" s="559">
        <f t="shared" si="229"/>
        <v>531.68644779521935</v>
      </c>
      <c r="CE110" s="559">
        <f t="shared" si="229"/>
        <v>534.3448800341954</v>
      </c>
      <c r="CF110" s="559">
        <f t="shared" si="229"/>
        <v>537.01660443436629</v>
      </c>
      <c r="CG110" s="559">
        <f t="shared" si="229"/>
        <v>539.70168745653802</v>
      </c>
      <c r="CH110" s="559">
        <f t="shared" si="229"/>
        <v>542.40019589382064</v>
      </c>
      <c r="CI110" s="559">
        <f t="shared" si="229"/>
        <v>545.11219687328969</v>
      </c>
      <c r="CJ110" s="559">
        <f t="shared" si="229"/>
        <v>547.83775785765613</v>
      </c>
      <c r="CK110" s="559">
        <f t="shared" si="229"/>
        <v>550.57694664694429</v>
      </c>
      <c r="CL110" s="559">
        <f t="shared" si="229"/>
        <v>553.32983138017892</v>
      </c>
      <c r="CM110" s="559">
        <f t="shared" si="229"/>
        <v>556.09648053707974</v>
      </c>
      <c r="CN110" s="559">
        <f t="shared" si="229"/>
        <v>558.87696293976512</v>
      </c>
      <c r="CO110" s="559">
        <f t="shared" si="229"/>
        <v>561.67134775446391</v>
      </c>
      <c r="CP110" s="559">
        <f t="shared" si="229"/>
        <v>564.47970449323623</v>
      </c>
      <c r="CQ110" s="559">
        <f t="shared" si="229"/>
        <v>567.3021030157023</v>
      </c>
      <c r="CR110" s="559">
        <f t="shared" si="229"/>
        <v>570.13861353078073</v>
      </c>
      <c r="CS110" s="559">
        <f t="shared" si="229"/>
        <v>572.98930659843461</v>
      </c>
      <c r="CT110" s="559">
        <f t="shared" si="229"/>
        <v>575.85425313142673</v>
      </c>
      <c r="CU110" s="559">
        <f t="shared" si="229"/>
        <v>578.73352439708378</v>
      </c>
      <c r="CV110" s="559">
        <f t="shared" si="229"/>
        <v>581.62719201906918</v>
      </c>
      <c r="CW110" s="559">
        <f t="shared" si="229"/>
        <v>584.53532797916455</v>
      </c>
      <c r="CX110" s="559">
        <f t="shared" si="229"/>
        <v>587.45800461906038</v>
      </c>
      <c r="CY110" s="559">
        <f t="shared" si="229"/>
        <v>590.39529464215559</v>
      </c>
      <c r="CZ110" s="559">
        <f t="shared" si="229"/>
        <v>593.3472711153662</v>
      </c>
      <c r="DA110" s="559">
        <f t="shared" si="229"/>
        <v>596.31400747094301</v>
      </c>
      <c r="DB110" s="559">
        <f t="shared" si="229"/>
        <v>599.2955775082977</v>
      </c>
      <c r="DC110" s="559">
        <f t="shared" si="229"/>
        <v>602.29205539583904</v>
      </c>
      <c r="DD110" s="559">
        <f t="shared" si="229"/>
        <v>605.30351567281821</v>
      </c>
      <c r="DE110" s="559">
        <f t="shared" si="229"/>
        <v>608.33003325118227</v>
      </c>
      <c r="DF110" s="559">
        <f t="shared" si="229"/>
        <v>611.37168341743813</v>
      </c>
      <c r="DG110" s="559">
        <f t="shared" si="229"/>
        <v>614.42854183452528</v>
      </c>
      <c r="DH110" s="559">
        <f t="shared" si="229"/>
        <v>617.50068454369784</v>
      </c>
      <c r="DI110" s="559">
        <f t="shared" si="229"/>
        <v>0</v>
      </c>
      <c r="DJ110" s="559">
        <f t="shared" si="229"/>
        <v>0</v>
      </c>
      <c r="DK110" s="559">
        <f t="shared" si="229"/>
        <v>0</v>
      </c>
      <c r="DL110" s="559">
        <f t="shared" si="229"/>
        <v>0</v>
      </c>
      <c r="DM110" s="559">
        <f t="shared" si="229"/>
        <v>0</v>
      </c>
      <c r="DN110" s="559">
        <f t="shared" si="229"/>
        <v>0</v>
      </c>
      <c r="DO110" s="559">
        <f t="shared" si="229"/>
        <v>0</v>
      </c>
      <c r="DP110" s="559">
        <f t="shared" si="229"/>
        <v>0</v>
      </c>
      <c r="DQ110" s="559">
        <f t="shared" si="229"/>
        <v>0</v>
      </c>
      <c r="DR110" s="559">
        <f t="shared" si="229"/>
        <v>0</v>
      </c>
      <c r="DS110" s="559">
        <f t="shared" si="229"/>
        <v>0</v>
      </c>
      <c r="DT110" s="559">
        <f t="shared" si="229"/>
        <v>0</v>
      </c>
      <c r="DU110" s="559">
        <f t="shared" si="229"/>
        <v>0</v>
      </c>
      <c r="DV110" s="559">
        <f t="shared" si="229"/>
        <v>0</v>
      </c>
      <c r="DW110" s="559">
        <f t="shared" si="229"/>
        <v>0</v>
      </c>
      <c r="DX110" s="559">
        <f t="shared" si="229"/>
        <v>0</v>
      </c>
      <c r="DY110" s="559">
        <f t="shared" si="229"/>
        <v>0</v>
      </c>
      <c r="DZ110" s="559">
        <f t="shared" si="229"/>
        <v>0</v>
      </c>
      <c r="EA110" s="559">
        <f t="shared" si="229"/>
        <v>0</v>
      </c>
    </row>
    <row r="111" spans="1:131" s="122" customFormat="1" outlineLevel="2" x14ac:dyDescent="0.35">
      <c r="A111" s="8"/>
      <c r="B111" s="8"/>
      <c r="C111" s="13"/>
      <c r="D111" s="34" t="s">
        <v>207</v>
      </c>
      <c r="E111" s="559" t="str">
        <f t="shared" ref="E111:AJ111" si="230" xml:space="preserve"> E$107</f>
        <v>Forecast accounts payable balance</v>
      </c>
      <c r="F111" s="559">
        <f t="shared" si="230"/>
        <v>0</v>
      </c>
      <c r="G111" s="559" t="str">
        <f t="shared" si="230"/>
        <v>$ 000s</v>
      </c>
      <c r="H111" s="559">
        <f t="shared" si="230"/>
        <v>0</v>
      </c>
      <c r="I111" s="559">
        <f t="shared" si="230"/>
        <v>0</v>
      </c>
      <c r="J111" s="559">
        <f t="shared" si="230"/>
        <v>0</v>
      </c>
      <c r="K111" s="559">
        <f t="shared" si="230"/>
        <v>0</v>
      </c>
      <c r="L111" s="559">
        <f t="shared" si="230"/>
        <v>0</v>
      </c>
      <c r="M111" s="559">
        <f t="shared" si="230"/>
        <v>124.24450549450546</v>
      </c>
      <c r="N111" s="559">
        <f t="shared" si="230"/>
        <v>123.50849184782605</v>
      </c>
      <c r="O111" s="559">
        <f t="shared" si="230"/>
        <v>124.12603430706517</v>
      </c>
      <c r="P111" s="559">
        <f t="shared" si="230"/>
        <v>127.51881257812494</v>
      </c>
      <c r="Q111" s="559">
        <f t="shared" si="230"/>
        <v>126.74809448012527</v>
      </c>
      <c r="R111" s="559">
        <f t="shared" si="230"/>
        <v>125.99724978999843</v>
      </c>
      <c r="S111" s="559">
        <f t="shared" si="230"/>
        <v>126.6272360389484</v>
      </c>
      <c r="T111" s="559">
        <f t="shared" si="230"/>
        <v>130.08838049067964</v>
      </c>
      <c r="U111" s="559">
        <f t="shared" si="230"/>
        <v>129.30213203716454</v>
      </c>
      <c r="V111" s="559">
        <f t="shared" si="230"/>
        <v>128.53615745063999</v>
      </c>
      <c r="W111" s="559">
        <f t="shared" si="230"/>
        <v>129.17883823789319</v>
      </c>
      <c r="X111" s="559">
        <f t="shared" si="230"/>
        <v>131.25137784039126</v>
      </c>
      <c r="Y111" s="559">
        <f t="shared" si="230"/>
        <v>131.90763472959318</v>
      </c>
      <c r="Z111" s="559">
        <f t="shared" si="230"/>
        <v>131.12622537168414</v>
      </c>
      <c r="AA111" s="559">
        <f t="shared" si="230"/>
        <v>131.7818564985426</v>
      </c>
      <c r="AB111" s="559">
        <f t="shared" si="230"/>
        <v>135.38389390950275</v>
      </c>
      <c r="AC111" s="559">
        <f t="shared" si="230"/>
        <v>134.56563960565407</v>
      </c>
      <c r="AD111" s="559">
        <f t="shared" si="230"/>
        <v>133.76848445799013</v>
      </c>
      <c r="AE111" s="559">
        <f t="shared" si="230"/>
        <v>134.4373268802801</v>
      </c>
      <c r="AF111" s="559">
        <f t="shared" si="230"/>
        <v>138.11194714834107</v>
      </c>
      <c r="AG111" s="559">
        <f t="shared" si="230"/>
        <v>137.27720461063129</v>
      </c>
      <c r="AH111" s="559">
        <f t="shared" si="230"/>
        <v>136.4639863876661</v>
      </c>
      <c r="AI111" s="559">
        <f t="shared" si="230"/>
        <v>137.14630631960443</v>
      </c>
      <c r="AJ111" s="559">
        <f t="shared" si="230"/>
        <v>140.89497202567361</v>
      </c>
      <c r="AK111" s="559">
        <f t="shared" ref="AK111:BP111" si="231" xml:space="preserve"> AK$107</f>
        <v>140.04340900793599</v>
      </c>
      <c r="AL111" s="559">
        <f t="shared" si="231"/>
        <v>139.21380403066073</v>
      </c>
      <c r="AM111" s="559">
        <f t="shared" si="231"/>
        <v>139.90987305081399</v>
      </c>
      <c r="AN111" s="559">
        <f t="shared" si="231"/>
        <v>142.15458090415669</v>
      </c>
      <c r="AO111" s="559">
        <f t="shared" si="231"/>
        <v>142.86535380867747</v>
      </c>
      <c r="AP111" s="559">
        <f t="shared" si="231"/>
        <v>142.0190318757891</v>
      </c>
      <c r="AQ111" s="559">
        <f t="shared" si="231"/>
        <v>142.72912703516801</v>
      </c>
      <c r="AR111" s="559">
        <f t="shared" si="231"/>
        <v>146.63038984079591</v>
      </c>
      <c r="AS111" s="559">
        <f t="shared" si="231"/>
        <v>145.74416220988999</v>
      </c>
      <c r="AT111" s="559">
        <f t="shared" si="231"/>
        <v>144.88078646636399</v>
      </c>
      <c r="AU111" s="559">
        <f t="shared" si="231"/>
        <v>145.60519039869581</v>
      </c>
      <c r="AV111" s="559">
        <f t="shared" si="231"/>
        <v>149.58506560292682</v>
      </c>
      <c r="AW111" s="559">
        <f t="shared" si="231"/>
        <v>148.68098004159043</v>
      </c>
      <c r="AX111" s="559">
        <f t="shared" si="231"/>
        <v>147.8002068446049</v>
      </c>
      <c r="AY111" s="559">
        <f t="shared" si="231"/>
        <v>148.53920787882794</v>
      </c>
      <c r="AZ111" s="559">
        <f t="shared" si="231"/>
        <v>152.5992795608492</v>
      </c>
      <c r="BA111" s="559">
        <f t="shared" si="231"/>
        <v>151.67697622284405</v>
      </c>
      <c r="BB111" s="559">
        <f t="shared" si="231"/>
        <v>150.7784550050022</v>
      </c>
      <c r="BC111" s="559">
        <f t="shared" si="231"/>
        <v>151.53234728002718</v>
      </c>
      <c r="BD111" s="559">
        <f t="shared" si="231"/>
        <v>153.96352559902544</v>
      </c>
      <c r="BE111" s="559">
        <f t="shared" si="231"/>
        <v>154.73334322702053</v>
      </c>
      <c r="BF111" s="559">
        <f t="shared" si="231"/>
        <v>153.81671635681698</v>
      </c>
      <c r="BG111" s="559">
        <f t="shared" si="231"/>
        <v>154.58579993860104</v>
      </c>
      <c r="BH111" s="559">
        <f t="shared" si="231"/>
        <v>158.81114513692279</v>
      </c>
      <c r="BI111" s="559">
        <f t="shared" si="231"/>
        <v>157.85129755642487</v>
      </c>
      <c r="BJ111" s="559">
        <f t="shared" si="231"/>
        <v>156.91620019590039</v>
      </c>
      <c r="BK111" s="559">
        <f t="shared" si="231"/>
        <v>157.70078119687989</v>
      </c>
      <c r="BL111" s="559">
        <f t="shared" si="231"/>
        <v>162.01126921626127</v>
      </c>
      <c r="BM111" s="559">
        <f t="shared" si="231"/>
        <v>161.03208022649261</v>
      </c>
      <c r="BN111" s="559">
        <f t="shared" si="231"/>
        <v>160.07814018602042</v>
      </c>
      <c r="BO111" s="559">
        <f t="shared" si="231"/>
        <v>160.87853088695053</v>
      </c>
      <c r="BP111" s="559">
        <f t="shared" si="231"/>
        <v>165.27587739786048</v>
      </c>
      <c r="BQ111" s="559">
        <f t="shared" ref="BQ111:CV111" si="232" xml:space="preserve"> BQ$107</f>
        <v>164.27695725974152</v>
      </c>
      <c r="BR111" s="559">
        <f t="shared" si="232"/>
        <v>163.30379484988759</v>
      </c>
      <c r="BS111" s="559">
        <f t="shared" si="232"/>
        <v>164.12031382413704</v>
      </c>
      <c r="BT111" s="559">
        <f t="shared" si="232"/>
        <v>166.75345292505176</v>
      </c>
      <c r="BU111" s="559">
        <f t="shared" si="232"/>
        <v>167.587220189677</v>
      </c>
      <c r="BV111" s="559">
        <f t="shared" si="232"/>
        <v>166.59444807007509</v>
      </c>
      <c r="BW111" s="559">
        <f t="shared" si="232"/>
        <v>167.42742031042545</v>
      </c>
      <c r="BX111" s="559">
        <f t="shared" si="232"/>
        <v>172.00376979891038</v>
      </c>
      <c r="BY111" s="559">
        <f t="shared" si="232"/>
        <v>170.96418657485103</v>
      </c>
      <c r="BZ111" s="559">
        <f t="shared" si="232"/>
        <v>169.9514096000326</v>
      </c>
      <c r="CA111" s="559">
        <f t="shared" si="232"/>
        <v>170.80116664803273</v>
      </c>
      <c r="CB111" s="559">
        <f t="shared" si="232"/>
        <v>175.46973186974563</v>
      </c>
      <c r="CC111" s="559">
        <f t="shared" si="232"/>
        <v>174.40920052328013</v>
      </c>
      <c r="CD111" s="559">
        <f t="shared" si="232"/>
        <v>173.37601558539762</v>
      </c>
      <c r="CE111" s="559">
        <f t="shared" si="232"/>
        <v>174.24289566332459</v>
      </c>
      <c r="CF111" s="559">
        <f t="shared" si="232"/>
        <v>179.00553481145542</v>
      </c>
      <c r="CG111" s="559">
        <f t="shared" si="232"/>
        <v>177.92363322743012</v>
      </c>
      <c r="CH111" s="559">
        <f t="shared" si="232"/>
        <v>176.86962909581106</v>
      </c>
      <c r="CI111" s="559">
        <f t="shared" si="232"/>
        <v>177.75397724129013</v>
      </c>
      <c r="CJ111" s="559">
        <f t="shared" si="232"/>
        <v>180.60585423878771</v>
      </c>
      <c r="CK111" s="559">
        <f t="shared" si="232"/>
        <v>181.50888350998162</v>
      </c>
      <c r="CL111" s="559">
        <f t="shared" si="232"/>
        <v>180.43364066744965</v>
      </c>
      <c r="CM111" s="559">
        <f t="shared" si="232"/>
        <v>181.33580887078688</v>
      </c>
      <c r="CN111" s="559">
        <f t="shared" si="232"/>
        <v>186.2923209799217</v>
      </c>
      <c r="CO111" s="559">
        <f t="shared" si="232"/>
        <v>185.16637838059248</v>
      </c>
      <c r="CP111" s="559">
        <f t="shared" si="232"/>
        <v>184.06946885649006</v>
      </c>
      <c r="CQ111" s="559">
        <f t="shared" si="232"/>
        <v>184.98981620077248</v>
      </c>
      <c r="CR111" s="559">
        <f t="shared" si="232"/>
        <v>190.04620451026025</v>
      </c>
      <c r="CS111" s="559">
        <f t="shared" si="232"/>
        <v>188.89757360387955</v>
      </c>
      <c r="CT111" s="559">
        <f t="shared" si="232"/>
        <v>187.77856080372609</v>
      </c>
      <c r="CU111" s="559">
        <f t="shared" si="232"/>
        <v>188.71745360774472</v>
      </c>
      <c r="CV111" s="559">
        <f t="shared" si="232"/>
        <v>193.87573067302304</v>
      </c>
      <c r="CW111" s="559">
        <f t="shared" ref="CW111:EA111" si="233" xml:space="preserve"> CW$107</f>
        <v>192.70395427884546</v>
      </c>
      <c r="CX111" s="559">
        <f t="shared" si="233"/>
        <v>191.56239281056315</v>
      </c>
      <c r="CY111" s="559">
        <f t="shared" si="233"/>
        <v>192.52020477461596</v>
      </c>
      <c r="CZ111" s="559">
        <f t="shared" si="233"/>
        <v>195.60899047759327</v>
      </c>
      <c r="DA111" s="559">
        <f t="shared" si="233"/>
        <v>196.58703542998123</v>
      </c>
      <c r="DB111" s="559">
        <f t="shared" si="233"/>
        <v>195.42247092661881</v>
      </c>
      <c r="DC111" s="559">
        <f t="shared" si="233"/>
        <v>196.39958328125186</v>
      </c>
      <c r="DD111" s="559">
        <f t="shared" si="233"/>
        <v>201.76783855760607</v>
      </c>
      <c r="DE111" s="559">
        <f t="shared" si="233"/>
        <v>200.54836261027987</v>
      </c>
      <c r="DF111" s="559">
        <f t="shared" si="233"/>
        <v>199.36033154916461</v>
      </c>
      <c r="DG111" s="559">
        <f t="shared" si="233"/>
        <v>200.35713320691042</v>
      </c>
      <c r="DH111" s="559">
        <f t="shared" si="233"/>
        <v>205.83356151456596</v>
      </c>
      <c r="DI111" s="559">
        <f t="shared" si="233"/>
        <v>0</v>
      </c>
      <c r="DJ111" s="559">
        <f t="shared" si="233"/>
        <v>0</v>
      </c>
      <c r="DK111" s="559">
        <f t="shared" si="233"/>
        <v>0</v>
      </c>
      <c r="DL111" s="559">
        <f t="shared" si="233"/>
        <v>0</v>
      </c>
      <c r="DM111" s="559">
        <f t="shared" si="233"/>
        <v>0</v>
      </c>
      <c r="DN111" s="559">
        <f t="shared" si="233"/>
        <v>0</v>
      </c>
      <c r="DO111" s="559">
        <f t="shared" si="233"/>
        <v>0</v>
      </c>
      <c r="DP111" s="559">
        <f t="shared" si="233"/>
        <v>0</v>
      </c>
      <c r="DQ111" s="559">
        <f t="shared" si="233"/>
        <v>0</v>
      </c>
      <c r="DR111" s="559">
        <f t="shared" si="233"/>
        <v>0</v>
      </c>
      <c r="DS111" s="559">
        <f t="shared" si="233"/>
        <v>0</v>
      </c>
      <c r="DT111" s="559">
        <f t="shared" si="233"/>
        <v>0</v>
      </c>
      <c r="DU111" s="559">
        <f t="shared" si="233"/>
        <v>0</v>
      </c>
      <c r="DV111" s="559">
        <f t="shared" si="233"/>
        <v>0</v>
      </c>
      <c r="DW111" s="559">
        <f t="shared" si="233"/>
        <v>0</v>
      </c>
      <c r="DX111" s="559">
        <f t="shared" si="233"/>
        <v>0</v>
      </c>
      <c r="DY111" s="559">
        <f t="shared" si="233"/>
        <v>0</v>
      </c>
      <c r="DZ111" s="559">
        <f t="shared" si="233"/>
        <v>0</v>
      </c>
      <c r="EA111" s="559">
        <f t="shared" si="233"/>
        <v>0</v>
      </c>
    </row>
    <row r="112" spans="1:131" s="122" customFormat="1" outlineLevel="2" x14ac:dyDescent="0.35">
      <c r="A112" s="8"/>
      <c r="B112" s="8"/>
      <c r="C112" s="13"/>
      <c r="D112" s="34" t="s">
        <v>208</v>
      </c>
      <c r="E112" s="559" t="str">
        <f t="shared" ref="E112:AJ112" si="234" xml:space="preserve"> E$121</f>
        <v>Accounts payable balance BEG</v>
      </c>
      <c r="F112" s="559">
        <f t="shared" si="234"/>
        <v>0</v>
      </c>
      <c r="G112" s="559" t="str">
        <f t="shared" si="234"/>
        <v>$ 000s</v>
      </c>
      <c r="H112" s="559">
        <f t="shared" si="234"/>
        <v>0</v>
      </c>
      <c r="I112" s="559">
        <f t="shared" si="234"/>
        <v>0</v>
      </c>
      <c r="J112" s="559">
        <f t="shared" si="234"/>
        <v>0</v>
      </c>
      <c r="K112" s="559">
        <f t="shared" si="234"/>
        <v>0</v>
      </c>
      <c r="L112" s="559">
        <f t="shared" si="234"/>
        <v>0</v>
      </c>
      <c r="M112" s="559">
        <f t="shared" si="234"/>
        <v>0</v>
      </c>
      <c r="N112" s="559">
        <f t="shared" si="234"/>
        <v>124.24450549450546</v>
      </c>
      <c r="O112" s="559">
        <f t="shared" si="234"/>
        <v>123.50849184782606</v>
      </c>
      <c r="P112" s="559">
        <f t="shared" si="234"/>
        <v>124.1260343070652</v>
      </c>
      <c r="Q112" s="559">
        <f t="shared" si="234"/>
        <v>127.51881257812494</v>
      </c>
      <c r="R112" s="559">
        <f t="shared" si="234"/>
        <v>126.7480944801253</v>
      </c>
      <c r="S112" s="559">
        <f t="shared" si="234"/>
        <v>125.99724978999842</v>
      </c>
      <c r="T112" s="559">
        <f t="shared" si="234"/>
        <v>126.62723603894841</v>
      </c>
      <c r="U112" s="559">
        <f t="shared" si="234"/>
        <v>130.08838049067964</v>
      </c>
      <c r="V112" s="559">
        <f t="shared" si="234"/>
        <v>129.30213203716454</v>
      </c>
      <c r="W112" s="559">
        <f t="shared" si="234"/>
        <v>128.53615745064002</v>
      </c>
      <c r="X112" s="559">
        <f t="shared" si="234"/>
        <v>129.17883823789322</v>
      </c>
      <c r="Y112" s="559">
        <f t="shared" si="234"/>
        <v>131.25137784039129</v>
      </c>
      <c r="Z112" s="559">
        <f t="shared" si="234"/>
        <v>131.90763472959321</v>
      </c>
      <c r="AA112" s="559">
        <f t="shared" si="234"/>
        <v>131.12622537168414</v>
      </c>
      <c r="AB112" s="559">
        <f t="shared" si="234"/>
        <v>131.78185649854254</v>
      </c>
      <c r="AC112" s="559">
        <f t="shared" si="234"/>
        <v>135.38389390950283</v>
      </c>
      <c r="AD112" s="559">
        <f t="shared" si="234"/>
        <v>134.56563960565404</v>
      </c>
      <c r="AE112" s="559">
        <f t="shared" si="234"/>
        <v>133.7684844579901</v>
      </c>
      <c r="AF112" s="559">
        <f t="shared" si="234"/>
        <v>134.43732688028001</v>
      </c>
      <c r="AG112" s="559">
        <f t="shared" si="234"/>
        <v>138.11194714834113</v>
      </c>
      <c r="AH112" s="559">
        <f t="shared" si="234"/>
        <v>137.27720461063126</v>
      </c>
      <c r="AI112" s="559">
        <f t="shared" si="234"/>
        <v>136.46398638766613</v>
      </c>
      <c r="AJ112" s="559">
        <f t="shared" si="234"/>
        <v>137.14630631960443</v>
      </c>
      <c r="AK112" s="559">
        <f t="shared" ref="AK112:BP112" si="235" xml:space="preserve"> AK$121</f>
        <v>140.89497202567355</v>
      </c>
      <c r="AL112" s="559">
        <f t="shared" si="235"/>
        <v>140.04340900793596</v>
      </c>
      <c r="AM112" s="559">
        <f t="shared" si="235"/>
        <v>139.21380403066081</v>
      </c>
      <c r="AN112" s="559">
        <f t="shared" si="235"/>
        <v>139.90987305081399</v>
      </c>
      <c r="AO112" s="559">
        <f t="shared" si="235"/>
        <v>142.15458090415666</v>
      </c>
      <c r="AP112" s="559">
        <f t="shared" si="235"/>
        <v>142.86535380867753</v>
      </c>
      <c r="AQ112" s="559">
        <f t="shared" si="235"/>
        <v>142.01903187578915</v>
      </c>
      <c r="AR112" s="559">
        <f t="shared" si="235"/>
        <v>142.72912703516801</v>
      </c>
      <c r="AS112" s="559">
        <f t="shared" si="235"/>
        <v>146.63038984079589</v>
      </c>
      <c r="AT112" s="559">
        <f t="shared" si="235"/>
        <v>145.74416220988991</v>
      </c>
      <c r="AU112" s="559">
        <f t="shared" si="235"/>
        <v>144.88078646636399</v>
      </c>
      <c r="AV112" s="559">
        <f t="shared" si="235"/>
        <v>145.60519039869581</v>
      </c>
      <c r="AW112" s="559">
        <f t="shared" si="235"/>
        <v>149.58506560292682</v>
      </c>
      <c r="AX112" s="559">
        <f t="shared" si="235"/>
        <v>148.68098004159043</v>
      </c>
      <c r="AY112" s="559">
        <f t="shared" si="235"/>
        <v>147.80020684460493</v>
      </c>
      <c r="AZ112" s="559">
        <f t="shared" si="235"/>
        <v>148.53920787882794</v>
      </c>
      <c r="BA112" s="559">
        <f t="shared" si="235"/>
        <v>152.59927956084914</v>
      </c>
      <c r="BB112" s="559">
        <f t="shared" si="235"/>
        <v>151.67697622284402</v>
      </c>
      <c r="BC112" s="559">
        <f t="shared" si="235"/>
        <v>150.77845500500223</v>
      </c>
      <c r="BD112" s="559">
        <f t="shared" si="235"/>
        <v>151.53234728002712</v>
      </c>
      <c r="BE112" s="559">
        <f t="shared" si="235"/>
        <v>153.96352559902539</v>
      </c>
      <c r="BF112" s="559">
        <f t="shared" si="235"/>
        <v>154.73334322702055</v>
      </c>
      <c r="BG112" s="559">
        <f t="shared" si="235"/>
        <v>153.81671635681698</v>
      </c>
      <c r="BH112" s="559">
        <f t="shared" si="235"/>
        <v>154.5857999386011</v>
      </c>
      <c r="BI112" s="559">
        <f t="shared" si="235"/>
        <v>158.81114513692273</v>
      </c>
      <c r="BJ112" s="559">
        <f t="shared" si="235"/>
        <v>157.85129755642487</v>
      </c>
      <c r="BK112" s="559">
        <f t="shared" si="235"/>
        <v>156.91620019590044</v>
      </c>
      <c r="BL112" s="559">
        <f t="shared" si="235"/>
        <v>157.70078119687997</v>
      </c>
      <c r="BM112" s="559">
        <f t="shared" si="235"/>
        <v>162.01126921626121</v>
      </c>
      <c r="BN112" s="559">
        <f t="shared" si="235"/>
        <v>161.03208022649267</v>
      </c>
      <c r="BO112" s="559">
        <f t="shared" si="235"/>
        <v>160.07814018602039</v>
      </c>
      <c r="BP112" s="559">
        <f t="shared" si="235"/>
        <v>160.87853088695044</v>
      </c>
      <c r="BQ112" s="559">
        <f t="shared" ref="BQ112:CV112" si="236" xml:space="preserve"> BQ$121</f>
        <v>165.27587739786054</v>
      </c>
      <c r="BR112" s="559">
        <f t="shared" si="236"/>
        <v>164.27695725974161</v>
      </c>
      <c r="BS112" s="559">
        <f t="shared" si="236"/>
        <v>163.30379484988759</v>
      </c>
      <c r="BT112" s="559">
        <f t="shared" si="236"/>
        <v>164.12031382413704</v>
      </c>
      <c r="BU112" s="559">
        <f t="shared" si="236"/>
        <v>166.75345292505176</v>
      </c>
      <c r="BV112" s="559">
        <f t="shared" si="236"/>
        <v>167.58722018967705</v>
      </c>
      <c r="BW112" s="559">
        <f t="shared" si="236"/>
        <v>166.59444807007503</v>
      </c>
      <c r="BX112" s="559">
        <f t="shared" si="236"/>
        <v>167.42742031042542</v>
      </c>
      <c r="BY112" s="559">
        <f t="shared" si="236"/>
        <v>172.00376979891041</v>
      </c>
      <c r="BZ112" s="559">
        <f t="shared" si="236"/>
        <v>170.96418657485106</v>
      </c>
      <c r="CA112" s="559">
        <f t="shared" si="236"/>
        <v>169.95140960003266</v>
      </c>
      <c r="CB112" s="559">
        <f t="shared" si="236"/>
        <v>170.80116664803279</v>
      </c>
      <c r="CC112" s="559">
        <f t="shared" si="236"/>
        <v>175.4697318697456</v>
      </c>
      <c r="CD112" s="559">
        <f t="shared" si="236"/>
        <v>174.40920052328011</v>
      </c>
      <c r="CE112" s="559">
        <f t="shared" si="236"/>
        <v>173.37601558539757</v>
      </c>
      <c r="CF112" s="559">
        <f t="shared" si="236"/>
        <v>174.24289566332459</v>
      </c>
      <c r="CG112" s="559">
        <f t="shared" si="236"/>
        <v>179.00553481145539</v>
      </c>
      <c r="CH112" s="559">
        <f t="shared" si="236"/>
        <v>177.92363322743006</v>
      </c>
      <c r="CI112" s="559">
        <f t="shared" si="236"/>
        <v>176.86962909581109</v>
      </c>
      <c r="CJ112" s="559">
        <f t="shared" si="236"/>
        <v>177.75397724129016</v>
      </c>
      <c r="CK112" s="559">
        <f t="shared" si="236"/>
        <v>180.60585423878774</v>
      </c>
      <c r="CL112" s="559">
        <f t="shared" si="236"/>
        <v>181.50888350998162</v>
      </c>
      <c r="CM112" s="559">
        <f t="shared" si="236"/>
        <v>180.43364066744959</v>
      </c>
      <c r="CN112" s="559">
        <f t="shared" si="236"/>
        <v>181.33580887078688</v>
      </c>
      <c r="CO112" s="559">
        <f t="shared" si="236"/>
        <v>186.29232097992167</v>
      </c>
      <c r="CP112" s="559">
        <f t="shared" si="236"/>
        <v>185.1663783805925</v>
      </c>
      <c r="CQ112" s="559">
        <f t="shared" si="236"/>
        <v>184.06946885649006</v>
      </c>
      <c r="CR112" s="559">
        <f t="shared" si="236"/>
        <v>184.98981620077245</v>
      </c>
      <c r="CS112" s="559">
        <f t="shared" si="236"/>
        <v>190.04620451026028</v>
      </c>
      <c r="CT112" s="559">
        <f t="shared" si="236"/>
        <v>188.89757360387955</v>
      </c>
      <c r="CU112" s="559">
        <f t="shared" si="236"/>
        <v>187.77856080372612</v>
      </c>
      <c r="CV112" s="559">
        <f t="shared" si="236"/>
        <v>188.71745360774469</v>
      </c>
      <c r="CW112" s="559">
        <f t="shared" ref="CW112:EA112" si="237" xml:space="preserve"> CW$121</f>
        <v>193.8757306730231</v>
      </c>
      <c r="CX112" s="559">
        <f t="shared" si="237"/>
        <v>192.70395427884546</v>
      </c>
      <c r="CY112" s="559">
        <f t="shared" si="237"/>
        <v>191.5623928105631</v>
      </c>
      <c r="CZ112" s="559">
        <f t="shared" si="237"/>
        <v>192.52020477461599</v>
      </c>
      <c r="DA112" s="559">
        <f t="shared" si="237"/>
        <v>195.60899047759324</v>
      </c>
      <c r="DB112" s="559">
        <f t="shared" si="237"/>
        <v>196.58703542998126</v>
      </c>
      <c r="DC112" s="559">
        <f t="shared" si="237"/>
        <v>195.42247092661887</v>
      </c>
      <c r="DD112" s="559">
        <f t="shared" si="237"/>
        <v>196.39958328125181</v>
      </c>
      <c r="DE112" s="559">
        <f t="shared" si="237"/>
        <v>201.76783855760607</v>
      </c>
      <c r="DF112" s="559">
        <f t="shared" si="237"/>
        <v>200.54836261027981</v>
      </c>
      <c r="DG112" s="559">
        <f t="shared" si="237"/>
        <v>199.36033154916458</v>
      </c>
      <c r="DH112" s="559">
        <f t="shared" si="237"/>
        <v>200.35713320691048</v>
      </c>
      <c r="DI112" s="559">
        <f t="shared" si="237"/>
        <v>205.83356151456599</v>
      </c>
      <c r="DJ112" s="559">
        <f t="shared" si="237"/>
        <v>0</v>
      </c>
      <c r="DK112" s="559">
        <f t="shared" si="237"/>
        <v>0</v>
      </c>
      <c r="DL112" s="559">
        <f t="shared" si="237"/>
        <v>0</v>
      </c>
      <c r="DM112" s="559">
        <f t="shared" si="237"/>
        <v>0</v>
      </c>
      <c r="DN112" s="559">
        <f t="shared" si="237"/>
        <v>0</v>
      </c>
      <c r="DO112" s="559">
        <f t="shared" si="237"/>
        <v>0</v>
      </c>
      <c r="DP112" s="559">
        <f t="shared" si="237"/>
        <v>0</v>
      </c>
      <c r="DQ112" s="559">
        <f t="shared" si="237"/>
        <v>0</v>
      </c>
      <c r="DR112" s="559">
        <f t="shared" si="237"/>
        <v>0</v>
      </c>
      <c r="DS112" s="559">
        <f t="shared" si="237"/>
        <v>0</v>
      </c>
      <c r="DT112" s="559">
        <f t="shared" si="237"/>
        <v>0</v>
      </c>
      <c r="DU112" s="559">
        <f t="shared" si="237"/>
        <v>0</v>
      </c>
      <c r="DV112" s="559">
        <f t="shared" si="237"/>
        <v>0</v>
      </c>
      <c r="DW112" s="559">
        <f t="shared" si="237"/>
        <v>0</v>
      </c>
      <c r="DX112" s="559">
        <f t="shared" si="237"/>
        <v>0</v>
      </c>
      <c r="DY112" s="559">
        <f t="shared" si="237"/>
        <v>0</v>
      </c>
      <c r="DZ112" s="559">
        <f t="shared" si="237"/>
        <v>0</v>
      </c>
      <c r="EA112" s="559">
        <f t="shared" si="237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219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238" xml:space="preserve"> J110 - J111 + J112</f>
        <v>0</v>
      </c>
      <c r="K113" s="208">
        <f t="shared" si="238"/>
        <v>0</v>
      </c>
      <c r="L113" s="208">
        <f t="shared" si="238"/>
        <v>0</v>
      </c>
      <c r="M113" s="208">
        <f t="shared" si="238"/>
        <v>252.63049450549448</v>
      </c>
      <c r="N113" s="208">
        <f t="shared" si="238"/>
        <v>379.49538864667932</v>
      </c>
      <c r="O113" s="208">
        <f t="shared" si="238"/>
        <v>380.03562941576075</v>
      </c>
      <c r="P113" s="208">
        <f t="shared" si="238"/>
        <v>379.16365946331507</v>
      </c>
      <c r="Q113" s="208">
        <f t="shared" si="238"/>
        <v>385.23993802104627</v>
      </c>
      <c r="R113" s="208">
        <f t="shared" si="238"/>
        <v>387.14241071278872</v>
      </c>
      <c r="S113" s="208">
        <f t="shared" si="238"/>
        <v>387.69353760382506</v>
      </c>
      <c r="T113" s="208">
        <f t="shared" si="238"/>
        <v>386.80399702030769</v>
      </c>
      <c r="U113" s="208">
        <f t="shared" si="238"/>
        <v>393.0027156329142</v>
      </c>
      <c r="V113" s="208">
        <f t="shared" si="238"/>
        <v>394.94352410182051</v>
      </c>
      <c r="W113" s="208">
        <f t="shared" si="238"/>
        <v>395.50575647561931</v>
      </c>
      <c r="X113" s="208">
        <f t="shared" si="238"/>
        <v>396.05663984668871</v>
      </c>
      <c r="Y113" s="208">
        <f t="shared" si="238"/>
        <v>399.46356845723079</v>
      </c>
      <c r="Z113" s="208">
        <f t="shared" si="238"/>
        <v>402.90183383107382</v>
      </c>
      <c r="AA113" s="208">
        <f t="shared" si="238"/>
        <v>403.4753954686721</v>
      </c>
      <c r="AB113" s="208">
        <f t="shared" si="238"/>
        <v>402.54964431754797</v>
      </c>
      <c r="AC113" s="208">
        <f t="shared" si="238"/>
        <v>409.0006944409995</v>
      </c>
      <c r="AD113" s="208">
        <f t="shared" si="238"/>
        <v>411.02050748550027</v>
      </c>
      <c r="AE113" s="208">
        <f t="shared" si="238"/>
        <v>411.60562667723559</v>
      </c>
      <c r="AF113" s="208">
        <f t="shared" si="238"/>
        <v>410.6612211769621</v>
      </c>
      <c r="AG113" s="208">
        <f t="shared" si="238"/>
        <v>417.24226318995812</v>
      </c>
      <c r="AH113" s="208">
        <f t="shared" si="238"/>
        <v>419.30277647847453</v>
      </c>
      <c r="AI113" s="208">
        <f t="shared" si="238"/>
        <v>419.89968611484863</v>
      </c>
      <c r="AJ113" s="208">
        <f t="shared" si="238"/>
        <v>418.93625037095165</v>
      </c>
      <c r="AK113" s="208">
        <f t="shared" si="238"/>
        <v>425.64990367514343</v>
      </c>
      <c r="AL113" s="208">
        <f t="shared" si="238"/>
        <v>427.75193733796806</v>
      </c>
      <c r="AM113" s="208">
        <f t="shared" si="238"/>
        <v>428.36087500234305</v>
      </c>
      <c r="AN113" s="208">
        <f t="shared" si="238"/>
        <v>428.95752088926599</v>
      </c>
      <c r="AO113" s="208">
        <f t="shared" si="238"/>
        <v>432.64746698180085</v>
      </c>
      <c r="AP113" s="208">
        <f t="shared" si="238"/>
        <v>436.37135301864163</v>
      </c>
      <c r="AQ113" s="208">
        <f t="shared" si="238"/>
        <v>436.9925610818031</v>
      </c>
      <c r="AR113" s="208">
        <f t="shared" si="238"/>
        <v>435.98990671675989</v>
      </c>
      <c r="AS113" s="208">
        <f t="shared" si="238"/>
        <v>442.97685300090558</v>
      </c>
      <c r="AT113" s="208">
        <f t="shared" si="238"/>
        <v>445.16445424037551</v>
      </c>
      <c r="AU113" s="208">
        <f t="shared" si="238"/>
        <v>445.79817995700199</v>
      </c>
      <c r="AV113" s="208">
        <f t="shared" si="238"/>
        <v>444.77532160454945</v>
      </c>
      <c r="AW113" s="208">
        <f t="shared" si="238"/>
        <v>451.90305835416069</v>
      </c>
      <c r="AX113" s="208">
        <f t="shared" si="238"/>
        <v>454.13474085377396</v>
      </c>
      <c r="AY113" s="208">
        <f t="shared" si="238"/>
        <v>454.7812364608493</v>
      </c>
      <c r="AZ113" s="208">
        <f t="shared" si="238"/>
        <v>453.73776700052633</v>
      </c>
      <c r="BA113" s="208">
        <f t="shared" si="238"/>
        <v>461.00913121396536</v>
      </c>
      <c r="BB113" s="208">
        <f t="shared" si="238"/>
        <v>463.28578323318186</v>
      </c>
      <c r="BC113" s="208">
        <f t="shared" si="238"/>
        <v>463.94530605039176</v>
      </c>
      <c r="BD113" s="208">
        <f t="shared" si="238"/>
        <v>464.59151599804545</v>
      </c>
      <c r="BE113" s="208">
        <f t="shared" si="238"/>
        <v>468.58799016063381</v>
      </c>
      <c r="BF113" s="208">
        <f t="shared" si="238"/>
        <v>472.62122369777569</v>
      </c>
      <c r="BG113" s="208">
        <f t="shared" si="238"/>
        <v>473.29403622992584</v>
      </c>
      <c r="BH113" s="208">
        <f t="shared" si="238"/>
        <v>472.20809021244668</v>
      </c>
      <c r="BI113" s="208">
        <f t="shared" si="238"/>
        <v>479.77545016831999</v>
      </c>
      <c r="BJ113" s="208">
        <f t="shared" si="238"/>
        <v>482.14477796128568</v>
      </c>
      <c r="BK113" s="208">
        <f t="shared" si="238"/>
        <v>482.83114800278548</v>
      </c>
      <c r="BL113" s="208">
        <f t="shared" si="238"/>
        <v>481.72331962940245</v>
      </c>
      <c r="BM113" s="208">
        <f t="shared" si="238"/>
        <v>489.44316567679618</v>
      </c>
      <c r="BN113" s="208">
        <f t="shared" si="238"/>
        <v>491.86023661093486</v>
      </c>
      <c r="BO113" s="208">
        <f t="shared" si="238"/>
        <v>492.56043735238484</v>
      </c>
      <c r="BP113" s="208">
        <f t="shared" si="238"/>
        <v>491.43028568267141</v>
      </c>
      <c r="BQ113" s="208">
        <f t="shared" si="238"/>
        <v>499.3056904926683</v>
      </c>
      <c r="BR113" s="208">
        <f t="shared" si="238"/>
        <v>501.77146661617599</v>
      </c>
      <c r="BS113" s="208">
        <f t="shared" si="238"/>
        <v>502.48577675310412</v>
      </c>
      <c r="BT113" s="208">
        <f t="shared" si="238"/>
        <v>503.18566810507559</v>
      </c>
      <c r="BU113" s="208">
        <f t="shared" si="238"/>
        <v>507.51413397739498</v>
      </c>
      <c r="BV113" s="208">
        <f t="shared" ref="BV113:EA113" si="239" xml:space="preserve"> BV110 - BV111 + BV112</f>
        <v>511.88241286783227</v>
      </c>
      <c r="BW113" s="208">
        <f t="shared" si="239"/>
        <v>512.61111671162098</v>
      </c>
      <c r="BX113" s="208">
        <f t="shared" si="239"/>
        <v>511.43495990824613</v>
      </c>
      <c r="BY113" s="208">
        <f t="shared" si="239"/>
        <v>519.63094916777413</v>
      </c>
      <c r="BZ113" s="208">
        <f t="shared" si="239"/>
        <v>522.19709974825173</v>
      </c>
      <c r="CA113" s="208">
        <f t="shared" si="239"/>
        <v>522.94048733930026</v>
      </c>
      <c r="CB113" s="208">
        <f t="shared" si="239"/>
        <v>521.74063038752411</v>
      </c>
      <c r="CC113" s="208">
        <f t="shared" si="239"/>
        <v>530.10177293374852</v>
      </c>
      <c r="CD113" s="208">
        <f t="shared" si="239"/>
        <v>532.71963273310189</v>
      </c>
      <c r="CE113" s="208">
        <f t="shared" si="239"/>
        <v>533.47799995626838</v>
      </c>
      <c r="CF113" s="208">
        <f t="shared" si="239"/>
        <v>532.25396528623548</v>
      </c>
      <c r="CG113" s="208">
        <f t="shared" si="239"/>
        <v>540.78358904056336</v>
      </c>
      <c r="CH113" s="208">
        <f t="shared" si="239"/>
        <v>543.4542000254396</v>
      </c>
      <c r="CI113" s="208">
        <f t="shared" si="239"/>
        <v>544.22784872781062</v>
      </c>
      <c r="CJ113" s="208">
        <f t="shared" si="239"/>
        <v>544.98588086015855</v>
      </c>
      <c r="CK113" s="208">
        <f t="shared" si="239"/>
        <v>549.67391737575042</v>
      </c>
      <c r="CL113" s="208">
        <f t="shared" si="239"/>
        <v>554.40507422271094</v>
      </c>
      <c r="CM113" s="208">
        <f t="shared" si="239"/>
        <v>555.19431233374246</v>
      </c>
      <c r="CN113" s="208">
        <f t="shared" si="239"/>
        <v>553.92045083063033</v>
      </c>
      <c r="CO113" s="208">
        <f t="shared" si="239"/>
        <v>562.79729035379307</v>
      </c>
      <c r="CP113" s="208">
        <f t="shared" si="239"/>
        <v>565.57661401733867</v>
      </c>
      <c r="CQ113" s="208">
        <f t="shared" si="239"/>
        <v>566.38175567141991</v>
      </c>
      <c r="CR113" s="208">
        <f t="shared" si="239"/>
        <v>565.0822252212929</v>
      </c>
      <c r="CS113" s="208">
        <f t="shared" si="239"/>
        <v>574.13793750481534</v>
      </c>
      <c r="CT113" s="208">
        <f t="shared" si="239"/>
        <v>576.97326593158016</v>
      </c>
      <c r="CU113" s="208">
        <f t="shared" si="239"/>
        <v>577.79463159306522</v>
      </c>
      <c r="CV113" s="208">
        <f t="shared" si="239"/>
        <v>576.46891495379077</v>
      </c>
      <c r="CW113" s="208">
        <f t="shared" si="239"/>
        <v>585.70710437334219</v>
      </c>
      <c r="CX113" s="208">
        <f t="shared" si="239"/>
        <v>588.59956608734274</v>
      </c>
      <c r="CY113" s="208">
        <f t="shared" si="239"/>
        <v>589.4374826781027</v>
      </c>
      <c r="CZ113" s="208">
        <f t="shared" si="239"/>
        <v>590.25848541238895</v>
      </c>
      <c r="DA113" s="208">
        <f t="shared" si="239"/>
        <v>595.33596251855499</v>
      </c>
      <c r="DB113" s="208">
        <f t="shared" si="239"/>
        <v>600.46014201166008</v>
      </c>
      <c r="DC113" s="208">
        <f t="shared" si="239"/>
        <v>601.31494304120611</v>
      </c>
      <c r="DD113" s="208">
        <f t="shared" si="239"/>
        <v>599.93526039646395</v>
      </c>
      <c r="DE113" s="208">
        <f t="shared" si="239"/>
        <v>609.54950919850853</v>
      </c>
      <c r="DF113" s="208">
        <f t="shared" si="239"/>
        <v>612.55971447855336</v>
      </c>
      <c r="DG113" s="208">
        <f t="shared" si="239"/>
        <v>613.43174017677939</v>
      </c>
      <c r="DH113" s="208">
        <f t="shared" si="239"/>
        <v>612.02425623604233</v>
      </c>
      <c r="DI113" s="208">
        <f t="shared" si="239"/>
        <v>205.83356151456599</v>
      </c>
      <c r="DJ113" s="208">
        <f t="shared" si="239"/>
        <v>0</v>
      </c>
      <c r="DK113" s="208">
        <f t="shared" si="239"/>
        <v>0</v>
      </c>
      <c r="DL113" s="208">
        <f t="shared" si="239"/>
        <v>0</v>
      </c>
      <c r="DM113" s="208">
        <f t="shared" si="239"/>
        <v>0</v>
      </c>
      <c r="DN113" s="208">
        <f t="shared" si="239"/>
        <v>0</v>
      </c>
      <c r="DO113" s="208">
        <f t="shared" si="239"/>
        <v>0</v>
      </c>
      <c r="DP113" s="208">
        <f t="shared" si="239"/>
        <v>0</v>
      </c>
      <c r="DQ113" s="208">
        <f t="shared" si="239"/>
        <v>0</v>
      </c>
      <c r="DR113" s="208">
        <f t="shared" si="239"/>
        <v>0</v>
      </c>
      <c r="DS113" s="208">
        <f t="shared" si="239"/>
        <v>0</v>
      </c>
      <c r="DT113" s="208">
        <f t="shared" si="239"/>
        <v>0</v>
      </c>
      <c r="DU113" s="208">
        <f t="shared" si="239"/>
        <v>0</v>
      </c>
      <c r="DV113" s="208">
        <f t="shared" si="239"/>
        <v>0</v>
      </c>
      <c r="DW113" s="208">
        <f t="shared" si="239"/>
        <v>0</v>
      </c>
      <c r="DX113" s="208">
        <f t="shared" si="239"/>
        <v>0</v>
      </c>
      <c r="DY113" s="208">
        <f t="shared" si="239"/>
        <v>0</v>
      </c>
      <c r="DZ113" s="208">
        <f t="shared" si="239"/>
        <v>0</v>
      </c>
      <c r="EA113" s="208">
        <f t="shared" si="239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240" xml:space="preserve"> -1 * J113</f>
        <v>0</v>
      </c>
      <c r="K114" s="159">
        <f t="shared" si="240"/>
        <v>0</v>
      </c>
      <c r="L114" s="159">
        <f t="shared" si="240"/>
        <v>0</v>
      </c>
      <c r="M114" s="159">
        <f t="shared" si="240"/>
        <v>-252.63049450549448</v>
      </c>
      <c r="N114" s="159">
        <f t="shared" si="240"/>
        <v>-379.49538864667932</v>
      </c>
      <c r="O114" s="159">
        <f t="shared" si="240"/>
        <v>-380.03562941576075</v>
      </c>
      <c r="P114" s="159">
        <f t="shared" si="240"/>
        <v>-379.16365946331507</v>
      </c>
      <c r="Q114" s="159">
        <f t="shared" si="240"/>
        <v>-385.23993802104627</v>
      </c>
      <c r="R114" s="159">
        <f t="shared" si="240"/>
        <v>-387.14241071278872</v>
      </c>
      <c r="S114" s="159">
        <f t="shared" si="240"/>
        <v>-387.69353760382506</v>
      </c>
      <c r="T114" s="159">
        <f t="shared" si="240"/>
        <v>-386.80399702030769</v>
      </c>
      <c r="U114" s="159">
        <f t="shared" si="240"/>
        <v>-393.0027156329142</v>
      </c>
      <c r="V114" s="159">
        <f t="shared" si="240"/>
        <v>-394.94352410182051</v>
      </c>
      <c r="W114" s="159">
        <f t="shared" si="240"/>
        <v>-395.50575647561931</v>
      </c>
      <c r="X114" s="159">
        <f t="shared" si="240"/>
        <v>-396.05663984668871</v>
      </c>
      <c r="Y114" s="159">
        <f t="shared" si="240"/>
        <v>-399.46356845723079</v>
      </c>
      <c r="Z114" s="159">
        <f t="shared" si="240"/>
        <v>-402.90183383107382</v>
      </c>
      <c r="AA114" s="159">
        <f t="shared" si="240"/>
        <v>-403.4753954686721</v>
      </c>
      <c r="AB114" s="159">
        <f t="shared" si="240"/>
        <v>-402.54964431754797</v>
      </c>
      <c r="AC114" s="159">
        <f t="shared" si="240"/>
        <v>-409.0006944409995</v>
      </c>
      <c r="AD114" s="159">
        <f t="shared" si="240"/>
        <v>-411.02050748550027</v>
      </c>
      <c r="AE114" s="159">
        <f t="shared" si="240"/>
        <v>-411.60562667723559</v>
      </c>
      <c r="AF114" s="159">
        <f t="shared" si="240"/>
        <v>-410.6612211769621</v>
      </c>
      <c r="AG114" s="159">
        <f t="shared" si="240"/>
        <v>-417.24226318995812</v>
      </c>
      <c r="AH114" s="159">
        <f t="shared" si="240"/>
        <v>-419.30277647847453</v>
      </c>
      <c r="AI114" s="159">
        <f t="shared" si="240"/>
        <v>-419.89968611484863</v>
      </c>
      <c r="AJ114" s="159">
        <f t="shared" si="240"/>
        <v>-418.93625037095165</v>
      </c>
      <c r="AK114" s="159">
        <f t="shared" si="240"/>
        <v>-425.64990367514343</v>
      </c>
      <c r="AL114" s="159">
        <f t="shared" si="240"/>
        <v>-427.75193733796806</v>
      </c>
      <c r="AM114" s="159">
        <f t="shared" si="240"/>
        <v>-428.36087500234305</v>
      </c>
      <c r="AN114" s="159">
        <f t="shared" si="240"/>
        <v>-428.95752088926599</v>
      </c>
      <c r="AO114" s="159">
        <f t="shared" si="240"/>
        <v>-432.64746698180085</v>
      </c>
      <c r="AP114" s="159">
        <f t="shared" si="240"/>
        <v>-436.37135301864163</v>
      </c>
      <c r="AQ114" s="159">
        <f t="shared" si="240"/>
        <v>-436.9925610818031</v>
      </c>
      <c r="AR114" s="159">
        <f t="shared" si="240"/>
        <v>-435.98990671675989</v>
      </c>
      <c r="AS114" s="159">
        <f t="shared" si="240"/>
        <v>-442.97685300090558</v>
      </c>
      <c r="AT114" s="159">
        <f t="shared" si="240"/>
        <v>-445.16445424037551</v>
      </c>
      <c r="AU114" s="159">
        <f t="shared" si="240"/>
        <v>-445.79817995700199</v>
      </c>
      <c r="AV114" s="159">
        <f t="shared" si="240"/>
        <v>-444.77532160454945</v>
      </c>
      <c r="AW114" s="159">
        <f t="shared" si="240"/>
        <v>-451.90305835416069</v>
      </c>
      <c r="AX114" s="159">
        <f t="shared" si="240"/>
        <v>-454.13474085377396</v>
      </c>
      <c r="AY114" s="159">
        <f t="shared" si="240"/>
        <v>-454.7812364608493</v>
      </c>
      <c r="AZ114" s="159">
        <f t="shared" si="240"/>
        <v>-453.73776700052633</v>
      </c>
      <c r="BA114" s="159">
        <f t="shared" si="240"/>
        <v>-461.00913121396536</v>
      </c>
      <c r="BB114" s="159">
        <f t="shared" si="240"/>
        <v>-463.28578323318186</v>
      </c>
      <c r="BC114" s="159">
        <f t="shared" si="240"/>
        <v>-463.94530605039176</v>
      </c>
      <c r="BD114" s="159">
        <f t="shared" si="240"/>
        <v>-464.59151599804545</v>
      </c>
      <c r="BE114" s="159">
        <f t="shared" si="240"/>
        <v>-468.58799016063381</v>
      </c>
      <c r="BF114" s="159">
        <f t="shared" si="240"/>
        <v>-472.62122369777569</v>
      </c>
      <c r="BG114" s="159">
        <f t="shared" si="240"/>
        <v>-473.29403622992584</v>
      </c>
      <c r="BH114" s="159">
        <f t="shared" si="240"/>
        <v>-472.20809021244668</v>
      </c>
      <c r="BI114" s="159">
        <f t="shared" si="240"/>
        <v>-479.77545016831999</v>
      </c>
      <c r="BJ114" s="159">
        <f t="shared" si="240"/>
        <v>-482.14477796128568</v>
      </c>
      <c r="BK114" s="159">
        <f t="shared" si="240"/>
        <v>-482.83114800278548</v>
      </c>
      <c r="BL114" s="159">
        <f t="shared" si="240"/>
        <v>-481.72331962940245</v>
      </c>
      <c r="BM114" s="159">
        <f t="shared" si="240"/>
        <v>-489.44316567679618</v>
      </c>
      <c r="BN114" s="159">
        <f t="shared" si="240"/>
        <v>-491.86023661093486</v>
      </c>
      <c r="BO114" s="159">
        <f t="shared" si="240"/>
        <v>-492.56043735238484</v>
      </c>
      <c r="BP114" s="159">
        <f t="shared" si="240"/>
        <v>-491.43028568267141</v>
      </c>
      <c r="BQ114" s="159">
        <f t="shared" si="240"/>
        <v>-499.3056904926683</v>
      </c>
      <c r="BR114" s="159">
        <f t="shared" si="240"/>
        <v>-501.77146661617599</v>
      </c>
      <c r="BS114" s="159">
        <f t="shared" si="240"/>
        <v>-502.48577675310412</v>
      </c>
      <c r="BT114" s="159">
        <f t="shared" si="240"/>
        <v>-503.18566810507559</v>
      </c>
      <c r="BU114" s="159">
        <f t="shared" si="240"/>
        <v>-507.51413397739498</v>
      </c>
      <c r="BV114" s="159">
        <f t="shared" ref="BV114:EA114" si="241" xml:space="preserve"> -1 * BV113</f>
        <v>-511.88241286783227</v>
      </c>
      <c r="BW114" s="159">
        <f t="shared" si="241"/>
        <v>-512.61111671162098</v>
      </c>
      <c r="BX114" s="159">
        <f t="shared" si="241"/>
        <v>-511.43495990824613</v>
      </c>
      <c r="BY114" s="159">
        <f t="shared" si="241"/>
        <v>-519.63094916777413</v>
      </c>
      <c r="BZ114" s="159">
        <f t="shared" si="241"/>
        <v>-522.19709974825173</v>
      </c>
      <c r="CA114" s="159">
        <f t="shared" si="241"/>
        <v>-522.94048733930026</v>
      </c>
      <c r="CB114" s="159">
        <f t="shared" si="241"/>
        <v>-521.74063038752411</v>
      </c>
      <c r="CC114" s="159">
        <f t="shared" si="241"/>
        <v>-530.10177293374852</v>
      </c>
      <c r="CD114" s="159">
        <f t="shared" si="241"/>
        <v>-532.71963273310189</v>
      </c>
      <c r="CE114" s="159">
        <f t="shared" si="241"/>
        <v>-533.47799995626838</v>
      </c>
      <c r="CF114" s="159">
        <f t="shared" si="241"/>
        <v>-532.25396528623548</v>
      </c>
      <c r="CG114" s="159">
        <f t="shared" si="241"/>
        <v>-540.78358904056336</v>
      </c>
      <c r="CH114" s="159">
        <f t="shared" si="241"/>
        <v>-543.4542000254396</v>
      </c>
      <c r="CI114" s="159">
        <f t="shared" si="241"/>
        <v>-544.22784872781062</v>
      </c>
      <c r="CJ114" s="159">
        <f t="shared" si="241"/>
        <v>-544.98588086015855</v>
      </c>
      <c r="CK114" s="159">
        <f t="shared" si="241"/>
        <v>-549.67391737575042</v>
      </c>
      <c r="CL114" s="159">
        <f t="shared" si="241"/>
        <v>-554.40507422271094</v>
      </c>
      <c r="CM114" s="159">
        <f t="shared" si="241"/>
        <v>-555.19431233374246</v>
      </c>
      <c r="CN114" s="159">
        <f t="shared" si="241"/>
        <v>-553.92045083063033</v>
      </c>
      <c r="CO114" s="159">
        <f t="shared" si="241"/>
        <v>-562.79729035379307</v>
      </c>
      <c r="CP114" s="159">
        <f t="shared" si="241"/>
        <v>-565.57661401733867</v>
      </c>
      <c r="CQ114" s="159">
        <f t="shared" si="241"/>
        <v>-566.38175567141991</v>
      </c>
      <c r="CR114" s="159">
        <f t="shared" si="241"/>
        <v>-565.0822252212929</v>
      </c>
      <c r="CS114" s="159">
        <f t="shared" si="241"/>
        <v>-574.13793750481534</v>
      </c>
      <c r="CT114" s="159">
        <f t="shared" si="241"/>
        <v>-576.97326593158016</v>
      </c>
      <c r="CU114" s="159">
        <f t="shared" si="241"/>
        <v>-577.79463159306522</v>
      </c>
      <c r="CV114" s="159">
        <f t="shared" si="241"/>
        <v>-576.46891495379077</v>
      </c>
      <c r="CW114" s="159">
        <f t="shared" si="241"/>
        <v>-585.70710437334219</v>
      </c>
      <c r="CX114" s="159">
        <f t="shared" si="241"/>
        <v>-588.59956608734274</v>
      </c>
      <c r="CY114" s="159">
        <f t="shared" si="241"/>
        <v>-589.4374826781027</v>
      </c>
      <c r="CZ114" s="159">
        <f t="shared" si="241"/>
        <v>-590.25848541238895</v>
      </c>
      <c r="DA114" s="159">
        <f t="shared" si="241"/>
        <v>-595.33596251855499</v>
      </c>
      <c r="DB114" s="159">
        <f t="shared" si="241"/>
        <v>-600.46014201166008</v>
      </c>
      <c r="DC114" s="159">
        <f t="shared" si="241"/>
        <v>-601.31494304120611</v>
      </c>
      <c r="DD114" s="159">
        <f t="shared" si="241"/>
        <v>-599.93526039646395</v>
      </c>
      <c r="DE114" s="159">
        <f t="shared" si="241"/>
        <v>-609.54950919850853</v>
      </c>
      <c r="DF114" s="159">
        <f t="shared" si="241"/>
        <v>-612.55971447855336</v>
      </c>
      <c r="DG114" s="159">
        <f t="shared" si="241"/>
        <v>-613.43174017677939</v>
      </c>
      <c r="DH114" s="159">
        <f t="shared" si="241"/>
        <v>-612.02425623604233</v>
      </c>
      <c r="DI114" s="159">
        <f t="shared" si="241"/>
        <v>-205.83356151456599</v>
      </c>
      <c r="DJ114" s="159">
        <f t="shared" si="241"/>
        <v>0</v>
      </c>
      <c r="DK114" s="159">
        <f t="shared" si="241"/>
        <v>0</v>
      </c>
      <c r="DL114" s="159">
        <f t="shared" si="241"/>
        <v>0</v>
      </c>
      <c r="DM114" s="159">
        <f t="shared" si="241"/>
        <v>0</v>
      </c>
      <c r="DN114" s="159">
        <f t="shared" si="241"/>
        <v>0</v>
      </c>
      <c r="DO114" s="159">
        <f t="shared" si="241"/>
        <v>0</v>
      </c>
      <c r="DP114" s="159">
        <f t="shared" si="241"/>
        <v>0</v>
      </c>
      <c r="DQ114" s="159">
        <f t="shared" si="241"/>
        <v>0</v>
      </c>
      <c r="DR114" s="159">
        <f t="shared" si="241"/>
        <v>0</v>
      </c>
      <c r="DS114" s="159">
        <f t="shared" si="241"/>
        <v>0</v>
      </c>
      <c r="DT114" s="159">
        <f t="shared" si="241"/>
        <v>0</v>
      </c>
      <c r="DU114" s="159">
        <f t="shared" si="241"/>
        <v>0</v>
      </c>
      <c r="DV114" s="159">
        <f t="shared" si="241"/>
        <v>0</v>
      </c>
      <c r="DW114" s="159">
        <f t="shared" si="241"/>
        <v>0</v>
      </c>
      <c r="DX114" s="159">
        <f t="shared" si="241"/>
        <v>0</v>
      </c>
      <c r="DY114" s="159">
        <f t="shared" si="241"/>
        <v>0</v>
      </c>
      <c r="DZ114" s="159">
        <f t="shared" si="241"/>
        <v>0</v>
      </c>
      <c r="EA114" s="159">
        <f t="shared" si="241"/>
        <v>0</v>
      </c>
    </row>
    <row r="115" spans="1:131" outlineLevel="1" x14ac:dyDescent="0.35"/>
    <row r="116" spans="1:131" outlineLevel="1" x14ac:dyDescent="0.35">
      <c r="B116" s="8" t="s">
        <v>217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InpC!E$46</f>
        <v>Accounts payable - initial balance</v>
      </c>
      <c r="F118" s="560">
        <f xml:space="preserve"> InpC!F$46</f>
        <v>0</v>
      </c>
      <c r="G118" s="560" t="str">
        <f xml:space="preserve"> InpC!G$46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218</v>
      </c>
      <c r="F121" s="185"/>
      <c r="G121" s="185" t="str">
        <f xml:space="preserve"> SMU</f>
        <v>$ 000s</v>
      </c>
      <c r="H121" s="185"/>
      <c r="I121" s="26"/>
      <c r="J121" s="185">
        <f t="shared" ref="J121" si="242">I124</f>
        <v>0</v>
      </c>
      <c r="K121" s="185">
        <f t="shared" ref="K121" si="243">J124</f>
        <v>0</v>
      </c>
      <c r="L121" s="185">
        <f t="shared" ref="L121" si="244">K124</f>
        <v>0</v>
      </c>
      <c r="M121" s="185">
        <f t="shared" ref="M121" si="245">L124</f>
        <v>0</v>
      </c>
      <c r="N121" s="185">
        <f t="shared" ref="N121" si="246">M124</f>
        <v>124.24450549450546</v>
      </c>
      <c r="O121" s="185">
        <f t="shared" ref="O121" si="247">N124</f>
        <v>123.50849184782606</v>
      </c>
      <c r="P121" s="185">
        <f t="shared" ref="P121" si="248">O124</f>
        <v>124.1260343070652</v>
      </c>
      <c r="Q121" s="185">
        <f t="shared" ref="Q121" si="249">P124</f>
        <v>127.51881257812494</v>
      </c>
      <c r="R121" s="185">
        <f t="shared" ref="R121" si="250">Q124</f>
        <v>126.7480944801253</v>
      </c>
      <c r="S121" s="185">
        <f t="shared" ref="S121" si="251">R124</f>
        <v>125.99724978999842</v>
      </c>
      <c r="T121" s="185">
        <f t="shared" ref="T121" si="252">S124</f>
        <v>126.62723603894841</v>
      </c>
      <c r="U121" s="185">
        <f t="shared" ref="U121" si="253">T124</f>
        <v>130.08838049067964</v>
      </c>
      <c r="V121" s="185">
        <f t="shared" ref="V121" si="254">U124</f>
        <v>129.30213203716454</v>
      </c>
      <c r="W121" s="185">
        <f t="shared" ref="W121" si="255">V124</f>
        <v>128.53615745064002</v>
      </c>
      <c r="X121" s="185">
        <f t="shared" ref="X121" si="256">W124</f>
        <v>129.17883823789322</v>
      </c>
      <c r="Y121" s="185">
        <f t="shared" ref="Y121" si="257">X124</f>
        <v>131.25137784039129</v>
      </c>
      <c r="Z121" s="185">
        <f t="shared" ref="Z121" si="258">Y124</f>
        <v>131.90763472959321</v>
      </c>
      <c r="AA121" s="185">
        <f t="shared" ref="AA121" si="259">Z124</f>
        <v>131.12622537168414</v>
      </c>
      <c r="AB121" s="185">
        <f t="shared" ref="AB121" si="260">AA124</f>
        <v>131.78185649854254</v>
      </c>
      <c r="AC121" s="185">
        <f t="shared" ref="AC121" si="261">AB124</f>
        <v>135.38389390950283</v>
      </c>
      <c r="AD121" s="185">
        <f t="shared" ref="AD121" si="262">AC124</f>
        <v>134.56563960565404</v>
      </c>
      <c r="AE121" s="185">
        <f t="shared" ref="AE121" si="263">AD124</f>
        <v>133.7684844579901</v>
      </c>
      <c r="AF121" s="185">
        <f t="shared" ref="AF121" si="264">AE124</f>
        <v>134.43732688028001</v>
      </c>
      <c r="AG121" s="185">
        <f t="shared" ref="AG121" si="265">AF124</f>
        <v>138.11194714834113</v>
      </c>
      <c r="AH121" s="185">
        <f t="shared" ref="AH121" si="266">AG124</f>
        <v>137.27720461063126</v>
      </c>
      <c r="AI121" s="185">
        <f t="shared" ref="AI121" si="267">AH124</f>
        <v>136.46398638766613</v>
      </c>
      <c r="AJ121" s="185">
        <f t="shared" ref="AJ121" si="268">AI124</f>
        <v>137.14630631960443</v>
      </c>
      <c r="AK121" s="185">
        <f t="shared" ref="AK121" si="269">AJ124</f>
        <v>140.89497202567355</v>
      </c>
      <c r="AL121" s="185">
        <f t="shared" ref="AL121" si="270">AK124</f>
        <v>140.04340900793596</v>
      </c>
      <c r="AM121" s="185">
        <f t="shared" ref="AM121" si="271">AL124</f>
        <v>139.21380403066081</v>
      </c>
      <c r="AN121" s="185">
        <f t="shared" ref="AN121" si="272">AM124</f>
        <v>139.90987305081399</v>
      </c>
      <c r="AO121" s="185">
        <f t="shared" ref="AO121" si="273">AN124</f>
        <v>142.15458090415666</v>
      </c>
      <c r="AP121" s="185">
        <f t="shared" ref="AP121" si="274">AO124</f>
        <v>142.86535380867753</v>
      </c>
      <c r="AQ121" s="185">
        <f t="shared" ref="AQ121" si="275">AP124</f>
        <v>142.01903187578915</v>
      </c>
      <c r="AR121" s="185">
        <f t="shared" ref="AR121" si="276">AQ124</f>
        <v>142.72912703516801</v>
      </c>
      <c r="AS121" s="185">
        <f t="shared" ref="AS121" si="277">AR124</f>
        <v>146.63038984079589</v>
      </c>
      <c r="AT121" s="185">
        <f t="shared" ref="AT121" si="278">AS124</f>
        <v>145.74416220988991</v>
      </c>
      <c r="AU121" s="185">
        <f t="shared" ref="AU121" si="279">AT124</f>
        <v>144.88078646636399</v>
      </c>
      <c r="AV121" s="185">
        <f t="shared" ref="AV121" si="280">AU124</f>
        <v>145.60519039869581</v>
      </c>
      <c r="AW121" s="185">
        <f t="shared" ref="AW121" si="281">AV124</f>
        <v>149.58506560292682</v>
      </c>
      <c r="AX121" s="185">
        <f t="shared" ref="AX121" si="282">AW124</f>
        <v>148.68098004159043</v>
      </c>
      <c r="AY121" s="185">
        <f t="shared" ref="AY121" si="283">AX124</f>
        <v>147.80020684460493</v>
      </c>
      <c r="AZ121" s="185">
        <f t="shared" ref="AZ121" si="284">AY124</f>
        <v>148.53920787882794</v>
      </c>
      <c r="BA121" s="185">
        <f t="shared" ref="BA121" si="285">AZ124</f>
        <v>152.59927956084914</v>
      </c>
      <c r="BB121" s="185">
        <f t="shared" ref="BB121" si="286">BA124</f>
        <v>151.67697622284402</v>
      </c>
      <c r="BC121" s="185">
        <f t="shared" ref="BC121" si="287">BB124</f>
        <v>150.77845500500223</v>
      </c>
      <c r="BD121" s="185">
        <f t="shared" ref="BD121" si="288">BC124</f>
        <v>151.53234728002712</v>
      </c>
      <c r="BE121" s="185">
        <f t="shared" ref="BE121" si="289">BD124</f>
        <v>153.96352559902539</v>
      </c>
      <c r="BF121" s="185">
        <f t="shared" ref="BF121" si="290">BE124</f>
        <v>154.73334322702055</v>
      </c>
      <c r="BG121" s="185">
        <f t="shared" ref="BG121" si="291">BF124</f>
        <v>153.81671635681698</v>
      </c>
      <c r="BH121" s="185">
        <f t="shared" ref="BH121" si="292">BG124</f>
        <v>154.5857999386011</v>
      </c>
      <c r="BI121" s="185">
        <f t="shared" ref="BI121" si="293">BH124</f>
        <v>158.81114513692273</v>
      </c>
      <c r="BJ121" s="185">
        <f t="shared" ref="BJ121" si="294">BI124</f>
        <v>157.85129755642487</v>
      </c>
      <c r="BK121" s="185">
        <f t="shared" ref="BK121" si="295">BJ124</f>
        <v>156.91620019590044</v>
      </c>
      <c r="BL121" s="185">
        <f t="shared" ref="BL121" si="296">BK124</f>
        <v>157.70078119687997</v>
      </c>
      <c r="BM121" s="185">
        <f t="shared" ref="BM121" si="297">BL124</f>
        <v>162.01126921626121</v>
      </c>
      <c r="BN121" s="185">
        <f t="shared" ref="BN121" si="298">BM124</f>
        <v>161.03208022649267</v>
      </c>
      <c r="BO121" s="185">
        <f t="shared" ref="BO121" si="299">BN124</f>
        <v>160.07814018602039</v>
      </c>
      <c r="BP121" s="185">
        <f t="shared" ref="BP121" si="300">BO124</f>
        <v>160.87853088695044</v>
      </c>
      <c r="BQ121" s="185">
        <f t="shared" ref="BQ121" si="301">BP124</f>
        <v>165.27587739786054</v>
      </c>
      <c r="BR121" s="185">
        <f t="shared" ref="BR121" si="302">BQ124</f>
        <v>164.27695725974161</v>
      </c>
      <c r="BS121" s="185">
        <f t="shared" ref="BS121" si="303">BR124</f>
        <v>163.30379484988759</v>
      </c>
      <c r="BT121" s="185">
        <f t="shared" ref="BT121" si="304">BS124</f>
        <v>164.12031382413704</v>
      </c>
      <c r="BU121" s="185">
        <f t="shared" ref="BU121" si="305">BT124</f>
        <v>166.75345292505176</v>
      </c>
      <c r="BV121" s="185">
        <f t="shared" ref="BV121" si="306">BU124</f>
        <v>167.58722018967705</v>
      </c>
      <c r="BW121" s="185">
        <f t="shared" ref="BW121" si="307">BV124</f>
        <v>166.59444807007503</v>
      </c>
      <c r="BX121" s="185">
        <f t="shared" ref="BX121" si="308">BW124</f>
        <v>167.42742031042542</v>
      </c>
      <c r="BY121" s="185">
        <f t="shared" ref="BY121" si="309">BX124</f>
        <v>172.00376979891041</v>
      </c>
      <c r="BZ121" s="185">
        <f t="shared" ref="BZ121" si="310">BY124</f>
        <v>170.96418657485106</v>
      </c>
      <c r="CA121" s="185">
        <f t="shared" ref="CA121" si="311">BZ124</f>
        <v>169.95140960003266</v>
      </c>
      <c r="CB121" s="185">
        <f t="shared" ref="CB121" si="312">CA124</f>
        <v>170.80116664803279</v>
      </c>
      <c r="CC121" s="185">
        <f t="shared" ref="CC121" si="313">CB124</f>
        <v>175.4697318697456</v>
      </c>
      <c r="CD121" s="185">
        <f t="shared" ref="CD121" si="314">CC124</f>
        <v>174.40920052328011</v>
      </c>
      <c r="CE121" s="185">
        <f t="shared" ref="CE121" si="315">CD124</f>
        <v>173.37601558539757</v>
      </c>
      <c r="CF121" s="185">
        <f t="shared" ref="CF121" si="316">CE124</f>
        <v>174.24289566332459</v>
      </c>
      <c r="CG121" s="185">
        <f t="shared" ref="CG121" si="317">CF124</f>
        <v>179.00553481145539</v>
      </c>
      <c r="CH121" s="185">
        <f t="shared" ref="CH121" si="318">CG124</f>
        <v>177.92363322743006</v>
      </c>
      <c r="CI121" s="185">
        <f t="shared" ref="CI121" si="319">CH124</f>
        <v>176.86962909581109</v>
      </c>
      <c r="CJ121" s="185">
        <f t="shared" ref="CJ121" si="320">CI124</f>
        <v>177.75397724129016</v>
      </c>
      <c r="CK121" s="185">
        <f t="shared" ref="CK121" si="321">CJ124</f>
        <v>180.60585423878774</v>
      </c>
      <c r="CL121" s="185">
        <f t="shared" ref="CL121" si="322">CK124</f>
        <v>181.50888350998162</v>
      </c>
      <c r="CM121" s="185">
        <f t="shared" ref="CM121" si="323">CL124</f>
        <v>180.43364066744959</v>
      </c>
      <c r="CN121" s="185">
        <f t="shared" ref="CN121" si="324">CM124</f>
        <v>181.33580887078688</v>
      </c>
      <c r="CO121" s="185">
        <f t="shared" ref="CO121" si="325">CN124</f>
        <v>186.29232097992167</v>
      </c>
      <c r="CP121" s="185">
        <f t="shared" ref="CP121" si="326">CO124</f>
        <v>185.1663783805925</v>
      </c>
      <c r="CQ121" s="185">
        <f t="shared" ref="CQ121" si="327">CP124</f>
        <v>184.06946885649006</v>
      </c>
      <c r="CR121" s="185">
        <f t="shared" ref="CR121" si="328">CQ124</f>
        <v>184.98981620077245</v>
      </c>
      <c r="CS121" s="185">
        <f t="shared" ref="CS121" si="329">CR124</f>
        <v>190.04620451026028</v>
      </c>
      <c r="CT121" s="185">
        <f t="shared" ref="CT121" si="330">CS124</f>
        <v>188.89757360387955</v>
      </c>
      <c r="CU121" s="185">
        <f t="shared" ref="CU121" si="331">CT124</f>
        <v>187.77856080372612</v>
      </c>
      <c r="CV121" s="185">
        <f t="shared" ref="CV121" si="332">CU124</f>
        <v>188.71745360774469</v>
      </c>
      <c r="CW121" s="185">
        <f t="shared" ref="CW121" si="333">CV124</f>
        <v>193.8757306730231</v>
      </c>
      <c r="CX121" s="185">
        <f t="shared" ref="CX121" si="334">CW124</f>
        <v>192.70395427884546</v>
      </c>
      <c r="CY121" s="185">
        <f t="shared" ref="CY121" si="335">CX124</f>
        <v>191.5623928105631</v>
      </c>
      <c r="CZ121" s="185">
        <f t="shared" ref="CZ121" si="336">CY124</f>
        <v>192.52020477461599</v>
      </c>
      <c r="DA121" s="185">
        <f t="shared" ref="DA121" si="337">CZ124</f>
        <v>195.60899047759324</v>
      </c>
      <c r="DB121" s="185">
        <f t="shared" ref="DB121" si="338">DA124</f>
        <v>196.58703542998126</v>
      </c>
      <c r="DC121" s="185">
        <f t="shared" ref="DC121" si="339">DB124</f>
        <v>195.42247092661887</v>
      </c>
      <c r="DD121" s="185">
        <f t="shared" ref="DD121" si="340">DC124</f>
        <v>196.39958328125181</v>
      </c>
      <c r="DE121" s="185">
        <f t="shared" ref="DE121" si="341">DD124</f>
        <v>201.76783855760607</v>
      </c>
      <c r="DF121" s="185">
        <f t="shared" ref="DF121" si="342">DE124</f>
        <v>200.54836261027981</v>
      </c>
      <c r="DG121" s="185">
        <f t="shared" ref="DG121" si="343">DF124</f>
        <v>199.36033154916458</v>
      </c>
      <c r="DH121" s="185">
        <f t="shared" ref="DH121" si="344">DG124</f>
        <v>200.35713320691048</v>
      </c>
      <c r="DI121" s="185">
        <f t="shared" ref="DI121" si="345">DH124</f>
        <v>205.83356151456599</v>
      </c>
      <c r="DJ121" s="185">
        <f t="shared" ref="DJ121" si="346">DI124</f>
        <v>0</v>
      </c>
      <c r="DK121" s="185">
        <f t="shared" ref="DK121" si="347">DJ124</f>
        <v>0</v>
      </c>
      <c r="DL121" s="185">
        <f t="shared" ref="DL121" si="348">DK124</f>
        <v>0</v>
      </c>
      <c r="DM121" s="185">
        <f t="shared" ref="DM121" si="349">DL124</f>
        <v>0</v>
      </c>
      <c r="DN121" s="185">
        <f t="shared" ref="DN121" si="350">DM124</f>
        <v>0</v>
      </c>
      <c r="DO121" s="185">
        <f t="shared" ref="DO121" si="351">DN124</f>
        <v>0</v>
      </c>
      <c r="DP121" s="185">
        <f t="shared" ref="DP121" si="352">DO124</f>
        <v>0</v>
      </c>
      <c r="DQ121" s="185">
        <f t="shared" ref="DQ121" si="353">DP124</f>
        <v>0</v>
      </c>
      <c r="DR121" s="185">
        <f t="shared" ref="DR121" si="354">DQ124</f>
        <v>0</v>
      </c>
      <c r="DS121" s="185">
        <f t="shared" ref="DS121" si="355">DR124</f>
        <v>0</v>
      </c>
      <c r="DT121" s="185">
        <f t="shared" ref="DT121" si="356">DS124</f>
        <v>0</v>
      </c>
      <c r="DU121" s="185">
        <f t="shared" ref="DU121" si="357">DT124</f>
        <v>0</v>
      </c>
      <c r="DV121" s="185">
        <f t="shared" ref="DV121" si="358">DU124</f>
        <v>0</v>
      </c>
      <c r="DW121" s="185">
        <f t="shared" ref="DW121" si="359">DV124</f>
        <v>0</v>
      </c>
      <c r="DX121" s="185">
        <f t="shared" ref="DX121" si="360">DW124</f>
        <v>0</v>
      </c>
      <c r="DY121" s="185">
        <f t="shared" ref="DY121" si="361">DX124</f>
        <v>0</v>
      </c>
      <c r="DZ121" s="185">
        <f t="shared" ref="DZ121" si="362">DY124</f>
        <v>0</v>
      </c>
      <c r="EA121" s="185">
        <f t="shared" ref="EA121" si="363">DZ124</f>
        <v>0</v>
      </c>
    </row>
    <row r="122" spans="1:131" outlineLevel="2" x14ac:dyDescent="0.35">
      <c r="E122" s="559" t="str">
        <f t="shared" ref="E122:BP122" si="364" xml:space="preserve"> E$97</f>
        <v>O&amp;M cost POS</v>
      </c>
      <c r="F122" s="559">
        <f t="shared" si="364"/>
        <v>0</v>
      </c>
      <c r="G122" s="559" t="str">
        <f t="shared" si="364"/>
        <v>$ 000s</v>
      </c>
      <c r="H122" s="559">
        <f t="shared" si="364"/>
        <v>48742.637593284249</v>
      </c>
      <c r="I122" s="559">
        <f t="shared" si="364"/>
        <v>0</v>
      </c>
      <c r="J122" s="559">
        <f t="shared" si="364"/>
        <v>0</v>
      </c>
      <c r="K122" s="559">
        <f t="shared" si="364"/>
        <v>0</v>
      </c>
      <c r="L122" s="559">
        <f t="shared" si="364"/>
        <v>0</v>
      </c>
      <c r="M122" s="559">
        <f t="shared" si="364"/>
        <v>376.87499999999994</v>
      </c>
      <c r="N122" s="559">
        <f t="shared" si="364"/>
        <v>378.75937499999992</v>
      </c>
      <c r="O122" s="559">
        <f t="shared" si="364"/>
        <v>380.65317187499988</v>
      </c>
      <c r="P122" s="559">
        <f t="shared" si="364"/>
        <v>382.55643773437481</v>
      </c>
      <c r="Q122" s="559">
        <f t="shared" si="364"/>
        <v>384.46921992304664</v>
      </c>
      <c r="R122" s="559">
        <f t="shared" si="364"/>
        <v>386.39156602266183</v>
      </c>
      <c r="S122" s="559">
        <f t="shared" si="364"/>
        <v>388.32352385277505</v>
      </c>
      <c r="T122" s="559">
        <f t="shared" si="364"/>
        <v>390.26514147203892</v>
      </c>
      <c r="U122" s="559">
        <f t="shared" si="364"/>
        <v>392.2164671793991</v>
      </c>
      <c r="V122" s="559">
        <f t="shared" si="364"/>
        <v>394.17754951529599</v>
      </c>
      <c r="W122" s="559">
        <f t="shared" si="364"/>
        <v>396.14843726287245</v>
      </c>
      <c r="X122" s="559">
        <f t="shared" si="364"/>
        <v>398.12917944918678</v>
      </c>
      <c r="Y122" s="559">
        <f t="shared" si="364"/>
        <v>400.11982534643266</v>
      </c>
      <c r="Z122" s="559">
        <f t="shared" si="364"/>
        <v>402.12042447316475</v>
      </c>
      <c r="AA122" s="559">
        <f t="shared" si="364"/>
        <v>404.13102659553056</v>
      </c>
      <c r="AB122" s="559">
        <f t="shared" si="364"/>
        <v>406.15168172850821</v>
      </c>
      <c r="AC122" s="559">
        <f t="shared" si="364"/>
        <v>408.18244013715071</v>
      </c>
      <c r="AD122" s="559">
        <f t="shared" si="364"/>
        <v>410.22335233783639</v>
      </c>
      <c r="AE122" s="559">
        <f t="shared" si="364"/>
        <v>412.27446909952556</v>
      </c>
      <c r="AF122" s="559">
        <f t="shared" si="364"/>
        <v>414.33584144502316</v>
      </c>
      <c r="AG122" s="559">
        <f t="shared" si="364"/>
        <v>416.40752065224825</v>
      </c>
      <c r="AH122" s="559">
        <f t="shared" si="364"/>
        <v>418.48955825550939</v>
      </c>
      <c r="AI122" s="559">
        <f t="shared" si="364"/>
        <v>420.58200604678694</v>
      </c>
      <c r="AJ122" s="559">
        <f t="shared" si="364"/>
        <v>422.68491607702083</v>
      </c>
      <c r="AK122" s="559">
        <f t="shared" si="364"/>
        <v>424.79834065740584</v>
      </c>
      <c r="AL122" s="559">
        <f t="shared" si="364"/>
        <v>426.92233236069285</v>
      </c>
      <c r="AM122" s="559">
        <f t="shared" si="364"/>
        <v>429.05694402249622</v>
      </c>
      <c r="AN122" s="559">
        <f t="shared" si="364"/>
        <v>431.20222874260867</v>
      </c>
      <c r="AO122" s="559">
        <f t="shared" si="364"/>
        <v>433.35823988632166</v>
      </c>
      <c r="AP122" s="559">
        <f t="shared" si="364"/>
        <v>435.5250310857532</v>
      </c>
      <c r="AQ122" s="559">
        <f t="shared" si="364"/>
        <v>437.70265624118196</v>
      </c>
      <c r="AR122" s="559">
        <f t="shared" si="364"/>
        <v>439.89116952238777</v>
      </c>
      <c r="AS122" s="559">
        <f t="shared" si="364"/>
        <v>442.09062536999966</v>
      </c>
      <c r="AT122" s="559">
        <f t="shared" si="364"/>
        <v>444.30107849684958</v>
      </c>
      <c r="AU122" s="559">
        <f t="shared" si="364"/>
        <v>446.52258388933382</v>
      </c>
      <c r="AV122" s="559">
        <f t="shared" si="364"/>
        <v>448.75519680878045</v>
      </c>
      <c r="AW122" s="559">
        <f t="shared" si="364"/>
        <v>450.9989727928243</v>
      </c>
      <c r="AX122" s="559">
        <f t="shared" si="364"/>
        <v>453.2539676567884</v>
      </c>
      <c r="AY122" s="559">
        <f t="shared" si="364"/>
        <v>455.52023749507231</v>
      </c>
      <c r="AZ122" s="559">
        <f t="shared" si="364"/>
        <v>457.79783868254759</v>
      </c>
      <c r="BA122" s="559">
        <f t="shared" si="364"/>
        <v>460.0868278759603</v>
      </c>
      <c r="BB122" s="559">
        <f t="shared" si="364"/>
        <v>462.38726201534007</v>
      </c>
      <c r="BC122" s="559">
        <f t="shared" si="364"/>
        <v>464.69919832541672</v>
      </c>
      <c r="BD122" s="559">
        <f t="shared" si="364"/>
        <v>467.02269431704377</v>
      </c>
      <c r="BE122" s="559">
        <f t="shared" si="364"/>
        <v>469.35780778862897</v>
      </c>
      <c r="BF122" s="559">
        <f t="shared" si="364"/>
        <v>471.70459682757212</v>
      </c>
      <c r="BG122" s="559">
        <f t="shared" si="364"/>
        <v>474.0631198117099</v>
      </c>
      <c r="BH122" s="559">
        <f t="shared" si="364"/>
        <v>476.43343541076837</v>
      </c>
      <c r="BI122" s="559">
        <f t="shared" si="364"/>
        <v>478.81560258782213</v>
      </c>
      <c r="BJ122" s="559">
        <f t="shared" si="364"/>
        <v>481.2096806007612</v>
      </c>
      <c r="BK122" s="559">
        <f t="shared" si="364"/>
        <v>483.61572900376495</v>
      </c>
      <c r="BL122" s="559">
        <f t="shared" si="364"/>
        <v>486.03380764878375</v>
      </c>
      <c r="BM122" s="559">
        <f t="shared" si="364"/>
        <v>488.46397668702758</v>
      </c>
      <c r="BN122" s="559">
        <f t="shared" si="364"/>
        <v>490.90629657046264</v>
      </c>
      <c r="BO122" s="559">
        <f t="shared" si="364"/>
        <v>493.36082805331495</v>
      </c>
      <c r="BP122" s="559">
        <f t="shared" si="364"/>
        <v>495.82763219358145</v>
      </c>
      <c r="BQ122" s="559">
        <f t="shared" ref="BQ122:EA122" si="365" xml:space="preserve"> BQ$97</f>
        <v>498.30677035454931</v>
      </c>
      <c r="BR122" s="559">
        <f t="shared" si="365"/>
        <v>500.79830420632197</v>
      </c>
      <c r="BS122" s="559">
        <f t="shared" si="365"/>
        <v>503.30229572735357</v>
      </c>
      <c r="BT122" s="559">
        <f t="shared" si="365"/>
        <v>505.81880720599031</v>
      </c>
      <c r="BU122" s="559">
        <f t="shared" si="365"/>
        <v>508.34790124202021</v>
      </c>
      <c r="BV122" s="559">
        <f t="shared" si="365"/>
        <v>510.88964074823031</v>
      </c>
      <c r="BW122" s="559">
        <f t="shared" si="365"/>
        <v>513.44408895197137</v>
      </c>
      <c r="BX122" s="559">
        <f t="shared" si="365"/>
        <v>516.01130939673112</v>
      </c>
      <c r="BY122" s="559">
        <f t="shared" si="365"/>
        <v>518.59136594371478</v>
      </c>
      <c r="BZ122" s="559">
        <f t="shared" si="365"/>
        <v>521.18432277343334</v>
      </c>
      <c r="CA122" s="559">
        <f t="shared" si="365"/>
        <v>523.79024438730039</v>
      </c>
      <c r="CB122" s="559">
        <f t="shared" si="365"/>
        <v>526.40919560923692</v>
      </c>
      <c r="CC122" s="559">
        <f t="shared" si="365"/>
        <v>529.04124158728303</v>
      </c>
      <c r="CD122" s="559">
        <f t="shared" si="365"/>
        <v>531.68644779521935</v>
      </c>
      <c r="CE122" s="559">
        <f t="shared" si="365"/>
        <v>534.3448800341954</v>
      </c>
      <c r="CF122" s="559">
        <f t="shared" si="365"/>
        <v>537.01660443436629</v>
      </c>
      <c r="CG122" s="559">
        <f t="shared" si="365"/>
        <v>539.70168745653802</v>
      </c>
      <c r="CH122" s="559">
        <f t="shared" si="365"/>
        <v>542.40019589382064</v>
      </c>
      <c r="CI122" s="559">
        <f t="shared" si="365"/>
        <v>545.11219687328969</v>
      </c>
      <c r="CJ122" s="559">
        <f t="shared" si="365"/>
        <v>547.83775785765613</v>
      </c>
      <c r="CK122" s="559">
        <f t="shared" si="365"/>
        <v>550.57694664694429</v>
      </c>
      <c r="CL122" s="559">
        <f t="shared" si="365"/>
        <v>553.32983138017892</v>
      </c>
      <c r="CM122" s="559">
        <f t="shared" si="365"/>
        <v>556.09648053707974</v>
      </c>
      <c r="CN122" s="559">
        <f t="shared" si="365"/>
        <v>558.87696293976512</v>
      </c>
      <c r="CO122" s="559">
        <f t="shared" si="365"/>
        <v>561.67134775446391</v>
      </c>
      <c r="CP122" s="559">
        <f t="shared" si="365"/>
        <v>564.47970449323623</v>
      </c>
      <c r="CQ122" s="559">
        <f t="shared" si="365"/>
        <v>567.3021030157023</v>
      </c>
      <c r="CR122" s="559">
        <f t="shared" si="365"/>
        <v>570.13861353078073</v>
      </c>
      <c r="CS122" s="559">
        <f t="shared" si="365"/>
        <v>572.98930659843461</v>
      </c>
      <c r="CT122" s="559">
        <f t="shared" si="365"/>
        <v>575.85425313142673</v>
      </c>
      <c r="CU122" s="559">
        <f t="shared" si="365"/>
        <v>578.73352439708378</v>
      </c>
      <c r="CV122" s="559">
        <f t="shared" si="365"/>
        <v>581.62719201906918</v>
      </c>
      <c r="CW122" s="559">
        <f t="shared" si="365"/>
        <v>584.53532797916455</v>
      </c>
      <c r="CX122" s="559">
        <f t="shared" si="365"/>
        <v>587.45800461906038</v>
      </c>
      <c r="CY122" s="559">
        <f t="shared" si="365"/>
        <v>590.39529464215559</v>
      </c>
      <c r="CZ122" s="559">
        <f t="shared" si="365"/>
        <v>593.3472711153662</v>
      </c>
      <c r="DA122" s="559">
        <f t="shared" si="365"/>
        <v>596.31400747094301</v>
      </c>
      <c r="DB122" s="559">
        <f t="shared" si="365"/>
        <v>599.2955775082977</v>
      </c>
      <c r="DC122" s="559">
        <f t="shared" si="365"/>
        <v>602.29205539583904</v>
      </c>
      <c r="DD122" s="559">
        <f t="shared" si="365"/>
        <v>605.30351567281821</v>
      </c>
      <c r="DE122" s="559">
        <f t="shared" si="365"/>
        <v>608.33003325118227</v>
      </c>
      <c r="DF122" s="559">
        <f t="shared" si="365"/>
        <v>611.37168341743813</v>
      </c>
      <c r="DG122" s="559">
        <f t="shared" si="365"/>
        <v>614.42854183452528</v>
      </c>
      <c r="DH122" s="559">
        <f t="shared" si="365"/>
        <v>617.50068454369784</v>
      </c>
      <c r="DI122" s="559">
        <f t="shared" si="365"/>
        <v>0</v>
      </c>
      <c r="DJ122" s="559">
        <f t="shared" si="365"/>
        <v>0</v>
      </c>
      <c r="DK122" s="559">
        <f t="shared" si="365"/>
        <v>0</v>
      </c>
      <c r="DL122" s="559">
        <f t="shared" si="365"/>
        <v>0</v>
      </c>
      <c r="DM122" s="559">
        <f t="shared" si="365"/>
        <v>0</v>
      </c>
      <c r="DN122" s="559">
        <f t="shared" si="365"/>
        <v>0</v>
      </c>
      <c r="DO122" s="559">
        <f t="shared" si="365"/>
        <v>0</v>
      </c>
      <c r="DP122" s="559">
        <f t="shared" si="365"/>
        <v>0</v>
      </c>
      <c r="DQ122" s="559">
        <f t="shared" si="365"/>
        <v>0</v>
      </c>
      <c r="DR122" s="559">
        <f t="shared" si="365"/>
        <v>0</v>
      </c>
      <c r="DS122" s="559">
        <f t="shared" si="365"/>
        <v>0</v>
      </c>
      <c r="DT122" s="559">
        <f t="shared" si="365"/>
        <v>0</v>
      </c>
      <c r="DU122" s="559">
        <f t="shared" si="365"/>
        <v>0</v>
      </c>
      <c r="DV122" s="559">
        <f t="shared" si="365"/>
        <v>0</v>
      </c>
      <c r="DW122" s="559">
        <f t="shared" si="365"/>
        <v>0</v>
      </c>
      <c r="DX122" s="559">
        <f t="shared" si="365"/>
        <v>0</v>
      </c>
      <c r="DY122" s="559">
        <f t="shared" si="365"/>
        <v>0</v>
      </c>
      <c r="DZ122" s="559">
        <f t="shared" si="365"/>
        <v>0</v>
      </c>
      <c r="EA122" s="559">
        <f t="shared" si="365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366" xml:space="preserve"> E$113</f>
        <v>Cash paid for operating costs POS</v>
      </c>
      <c r="F123" s="552">
        <f t="shared" si="366"/>
        <v>0</v>
      </c>
      <c r="G123" s="552" t="str">
        <f t="shared" si="366"/>
        <v>$ 000s</v>
      </c>
      <c r="H123" s="552">
        <f t="shared" si="366"/>
        <v>48742.637593284257</v>
      </c>
      <c r="I123" s="552">
        <f t="shared" si="366"/>
        <v>0</v>
      </c>
      <c r="J123" s="552">
        <f t="shared" si="366"/>
        <v>0</v>
      </c>
      <c r="K123" s="552">
        <f t="shared" si="366"/>
        <v>0</v>
      </c>
      <c r="L123" s="552">
        <f t="shared" si="366"/>
        <v>0</v>
      </c>
      <c r="M123" s="552">
        <f t="shared" si="366"/>
        <v>252.63049450549448</v>
      </c>
      <c r="N123" s="552">
        <f t="shared" si="366"/>
        <v>379.49538864667932</v>
      </c>
      <c r="O123" s="552">
        <f t="shared" si="366"/>
        <v>380.03562941576075</v>
      </c>
      <c r="P123" s="552">
        <f t="shared" si="366"/>
        <v>379.16365946331507</v>
      </c>
      <c r="Q123" s="552">
        <f t="shared" si="366"/>
        <v>385.23993802104627</v>
      </c>
      <c r="R123" s="552">
        <f t="shared" si="366"/>
        <v>387.14241071278872</v>
      </c>
      <c r="S123" s="552">
        <f t="shared" si="366"/>
        <v>387.69353760382506</v>
      </c>
      <c r="T123" s="552">
        <f t="shared" si="366"/>
        <v>386.80399702030769</v>
      </c>
      <c r="U123" s="552">
        <f t="shared" si="366"/>
        <v>393.0027156329142</v>
      </c>
      <c r="V123" s="552">
        <f t="shared" si="366"/>
        <v>394.94352410182051</v>
      </c>
      <c r="W123" s="552">
        <f t="shared" si="366"/>
        <v>395.50575647561931</v>
      </c>
      <c r="X123" s="552">
        <f t="shared" si="366"/>
        <v>396.05663984668871</v>
      </c>
      <c r="Y123" s="552">
        <f t="shared" si="366"/>
        <v>399.46356845723079</v>
      </c>
      <c r="Z123" s="552">
        <f t="shared" si="366"/>
        <v>402.90183383107382</v>
      </c>
      <c r="AA123" s="552">
        <f t="shared" si="366"/>
        <v>403.4753954686721</v>
      </c>
      <c r="AB123" s="552">
        <f t="shared" si="366"/>
        <v>402.54964431754797</v>
      </c>
      <c r="AC123" s="552">
        <f t="shared" si="366"/>
        <v>409.0006944409995</v>
      </c>
      <c r="AD123" s="552">
        <f t="shared" si="366"/>
        <v>411.02050748550027</v>
      </c>
      <c r="AE123" s="552">
        <f t="shared" si="366"/>
        <v>411.60562667723559</v>
      </c>
      <c r="AF123" s="552">
        <f t="shared" si="366"/>
        <v>410.6612211769621</v>
      </c>
      <c r="AG123" s="552">
        <f t="shared" si="366"/>
        <v>417.24226318995812</v>
      </c>
      <c r="AH123" s="552">
        <f t="shared" si="366"/>
        <v>419.30277647847453</v>
      </c>
      <c r="AI123" s="552">
        <f t="shared" si="366"/>
        <v>419.89968611484863</v>
      </c>
      <c r="AJ123" s="552">
        <f t="shared" si="366"/>
        <v>418.93625037095165</v>
      </c>
      <c r="AK123" s="552">
        <f t="shared" ref="AK123:BP123" si="367" xml:space="preserve"> AK$113</f>
        <v>425.64990367514343</v>
      </c>
      <c r="AL123" s="552">
        <f t="shared" si="367"/>
        <v>427.75193733796806</v>
      </c>
      <c r="AM123" s="552">
        <f t="shared" si="367"/>
        <v>428.36087500234305</v>
      </c>
      <c r="AN123" s="552">
        <f t="shared" si="367"/>
        <v>428.95752088926599</v>
      </c>
      <c r="AO123" s="552">
        <f t="shared" si="367"/>
        <v>432.64746698180085</v>
      </c>
      <c r="AP123" s="552">
        <f t="shared" si="367"/>
        <v>436.37135301864163</v>
      </c>
      <c r="AQ123" s="552">
        <f t="shared" si="367"/>
        <v>436.9925610818031</v>
      </c>
      <c r="AR123" s="552">
        <f t="shared" si="367"/>
        <v>435.98990671675989</v>
      </c>
      <c r="AS123" s="552">
        <f t="shared" si="367"/>
        <v>442.97685300090558</v>
      </c>
      <c r="AT123" s="552">
        <f t="shared" si="367"/>
        <v>445.16445424037551</v>
      </c>
      <c r="AU123" s="552">
        <f t="shared" si="367"/>
        <v>445.79817995700199</v>
      </c>
      <c r="AV123" s="552">
        <f t="shared" si="367"/>
        <v>444.77532160454945</v>
      </c>
      <c r="AW123" s="552">
        <f t="shared" si="367"/>
        <v>451.90305835416069</v>
      </c>
      <c r="AX123" s="552">
        <f t="shared" si="367"/>
        <v>454.13474085377396</v>
      </c>
      <c r="AY123" s="552">
        <f t="shared" si="367"/>
        <v>454.7812364608493</v>
      </c>
      <c r="AZ123" s="552">
        <f t="shared" si="367"/>
        <v>453.73776700052633</v>
      </c>
      <c r="BA123" s="552">
        <f t="shared" si="367"/>
        <v>461.00913121396536</v>
      </c>
      <c r="BB123" s="552">
        <f t="shared" si="367"/>
        <v>463.28578323318186</v>
      </c>
      <c r="BC123" s="552">
        <f t="shared" si="367"/>
        <v>463.94530605039176</v>
      </c>
      <c r="BD123" s="552">
        <f t="shared" si="367"/>
        <v>464.59151599804545</v>
      </c>
      <c r="BE123" s="552">
        <f t="shared" si="367"/>
        <v>468.58799016063381</v>
      </c>
      <c r="BF123" s="552">
        <f t="shared" si="367"/>
        <v>472.62122369777569</v>
      </c>
      <c r="BG123" s="552">
        <f t="shared" si="367"/>
        <v>473.29403622992584</v>
      </c>
      <c r="BH123" s="552">
        <f t="shared" si="367"/>
        <v>472.20809021244668</v>
      </c>
      <c r="BI123" s="552">
        <f t="shared" si="367"/>
        <v>479.77545016831999</v>
      </c>
      <c r="BJ123" s="552">
        <f t="shared" si="367"/>
        <v>482.14477796128568</v>
      </c>
      <c r="BK123" s="552">
        <f t="shared" si="367"/>
        <v>482.83114800278548</v>
      </c>
      <c r="BL123" s="552">
        <f t="shared" si="367"/>
        <v>481.72331962940245</v>
      </c>
      <c r="BM123" s="552">
        <f t="shared" si="367"/>
        <v>489.44316567679618</v>
      </c>
      <c r="BN123" s="552">
        <f t="shared" si="367"/>
        <v>491.86023661093486</v>
      </c>
      <c r="BO123" s="552">
        <f t="shared" si="367"/>
        <v>492.56043735238484</v>
      </c>
      <c r="BP123" s="552">
        <f t="shared" si="367"/>
        <v>491.43028568267141</v>
      </c>
      <c r="BQ123" s="552">
        <f t="shared" ref="BQ123:CV123" si="368" xml:space="preserve"> BQ$113</f>
        <v>499.3056904926683</v>
      </c>
      <c r="BR123" s="552">
        <f t="shared" si="368"/>
        <v>501.77146661617599</v>
      </c>
      <c r="BS123" s="552">
        <f t="shared" si="368"/>
        <v>502.48577675310412</v>
      </c>
      <c r="BT123" s="552">
        <f t="shared" si="368"/>
        <v>503.18566810507559</v>
      </c>
      <c r="BU123" s="552">
        <f t="shared" si="368"/>
        <v>507.51413397739498</v>
      </c>
      <c r="BV123" s="552">
        <f t="shared" si="368"/>
        <v>511.88241286783227</v>
      </c>
      <c r="BW123" s="552">
        <f t="shared" si="368"/>
        <v>512.61111671162098</v>
      </c>
      <c r="BX123" s="552">
        <f t="shared" si="368"/>
        <v>511.43495990824613</v>
      </c>
      <c r="BY123" s="552">
        <f t="shared" si="368"/>
        <v>519.63094916777413</v>
      </c>
      <c r="BZ123" s="552">
        <f t="shared" si="368"/>
        <v>522.19709974825173</v>
      </c>
      <c r="CA123" s="552">
        <f t="shared" si="368"/>
        <v>522.94048733930026</v>
      </c>
      <c r="CB123" s="552">
        <f t="shared" si="368"/>
        <v>521.74063038752411</v>
      </c>
      <c r="CC123" s="552">
        <f t="shared" si="368"/>
        <v>530.10177293374852</v>
      </c>
      <c r="CD123" s="552">
        <f t="shared" si="368"/>
        <v>532.71963273310189</v>
      </c>
      <c r="CE123" s="552">
        <f t="shared" si="368"/>
        <v>533.47799995626838</v>
      </c>
      <c r="CF123" s="552">
        <f t="shared" si="368"/>
        <v>532.25396528623548</v>
      </c>
      <c r="CG123" s="552">
        <f t="shared" si="368"/>
        <v>540.78358904056336</v>
      </c>
      <c r="CH123" s="552">
        <f t="shared" si="368"/>
        <v>543.4542000254396</v>
      </c>
      <c r="CI123" s="552">
        <f t="shared" si="368"/>
        <v>544.22784872781062</v>
      </c>
      <c r="CJ123" s="552">
        <f t="shared" si="368"/>
        <v>544.98588086015855</v>
      </c>
      <c r="CK123" s="552">
        <f t="shared" si="368"/>
        <v>549.67391737575042</v>
      </c>
      <c r="CL123" s="552">
        <f t="shared" si="368"/>
        <v>554.40507422271094</v>
      </c>
      <c r="CM123" s="552">
        <f t="shared" si="368"/>
        <v>555.19431233374246</v>
      </c>
      <c r="CN123" s="552">
        <f t="shared" si="368"/>
        <v>553.92045083063033</v>
      </c>
      <c r="CO123" s="552">
        <f t="shared" si="368"/>
        <v>562.79729035379307</v>
      </c>
      <c r="CP123" s="552">
        <f t="shared" si="368"/>
        <v>565.57661401733867</v>
      </c>
      <c r="CQ123" s="552">
        <f t="shared" si="368"/>
        <v>566.38175567141991</v>
      </c>
      <c r="CR123" s="552">
        <f t="shared" si="368"/>
        <v>565.0822252212929</v>
      </c>
      <c r="CS123" s="552">
        <f t="shared" si="368"/>
        <v>574.13793750481534</v>
      </c>
      <c r="CT123" s="552">
        <f t="shared" si="368"/>
        <v>576.97326593158016</v>
      </c>
      <c r="CU123" s="552">
        <f t="shared" si="368"/>
        <v>577.79463159306522</v>
      </c>
      <c r="CV123" s="552">
        <f t="shared" si="368"/>
        <v>576.46891495379077</v>
      </c>
      <c r="CW123" s="552">
        <f t="shared" ref="CW123:EA123" si="369" xml:space="preserve"> CW$113</f>
        <v>585.70710437334219</v>
      </c>
      <c r="CX123" s="552">
        <f t="shared" si="369"/>
        <v>588.59956608734274</v>
      </c>
      <c r="CY123" s="552">
        <f t="shared" si="369"/>
        <v>589.4374826781027</v>
      </c>
      <c r="CZ123" s="552">
        <f t="shared" si="369"/>
        <v>590.25848541238895</v>
      </c>
      <c r="DA123" s="552">
        <f t="shared" si="369"/>
        <v>595.33596251855499</v>
      </c>
      <c r="DB123" s="552">
        <f t="shared" si="369"/>
        <v>600.46014201166008</v>
      </c>
      <c r="DC123" s="552">
        <f t="shared" si="369"/>
        <v>601.31494304120611</v>
      </c>
      <c r="DD123" s="552">
        <f t="shared" si="369"/>
        <v>599.93526039646395</v>
      </c>
      <c r="DE123" s="552">
        <f t="shared" si="369"/>
        <v>609.54950919850853</v>
      </c>
      <c r="DF123" s="552">
        <f t="shared" si="369"/>
        <v>612.55971447855336</v>
      </c>
      <c r="DG123" s="552">
        <f t="shared" si="369"/>
        <v>613.43174017677939</v>
      </c>
      <c r="DH123" s="552">
        <f t="shared" si="369"/>
        <v>612.02425623604233</v>
      </c>
      <c r="DI123" s="552">
        <f t="shared" si="369"/>
        <v>205.83356151456599</v>
      </c>
      <c r="DJ123" s="552">
        <f t="shared" si="369"/>
        <v>0</v>
      </c>
      <c r="DK123" s="552">
        <f t="shared" si="369"/>
        <v>0</v>
      </c>
      <c r="DL123" s="552">
        <f t="shared" si="369"/>
        <v>0</v>
      </c>
      <c r="DM123" s="552">
        <f t="shared" si="369"/>
        <v>0</v>
      </c>
      <c r="DN123" s="552">
        <f t="shared" si="369"/>
        <v>0</v>
      </c>
      <c r="DO123" s="552">
        <f t="shared" si="369"/>
        <v>0</v>
      </c>
      <c r="DP123" s="552">
        <f t="shared" si="369"/>
        <v>0</v>
      </c>
      <c r="DQ123" s="552">
        <f t="shared" si="369"/>
        <v>0</v>
      </c>
      <c r="DR123" s="552">
        <f t="shared" si="369"/>
        <v>0</v>
      </c>
      <c r="DS123" s="552">
        <f t="shared" si="369"/>
        <v>0</v>
      </c>
      <c r="DT123" s="552">
        <f t="shared" si="369"/>
        <v>0</v>
      </c>
      <c r="DU123" s="552">
        <f t="shared" si="369"/>
        <v>0</v>
      </c>
      <c r="DV123" s="552">
        <f t="shared" si="369"/>
        <v>0</v>
      </c>
      <c r="DW123" s="552">
        <f t="shared" si="369"/>
        <v>0</v>
      </c>
      <c r="DX123" s="552">
        <f t="shared" si="369"/>
        <v>0</v>
      </c>
      <c r="DY123" s="552">
        <f t="shared" si="369"/>
        <v>0</v>
      </c>
      <c r="DZ123" s="552">
        <f t="shared" si="369"/>
        <v>0</v>
      </c>
      <c r="EA123" s="552">
        <f t="shared" si="369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217</v>
      </c>
      <c r="F124" s="488"/>
      <c r="G124" s="488" t="str">
        <f xml:space="preserve"> SMU</f>
        <v>$ 000s</v>
      </c>
      <c r="H124" s="488"/>
      <c r="I124" s="489"/>
      <c r="J124" s="488">
        <f t="shared" ref="J124:BU124" si="370" xml:space="preserve"> IF( J119 = 1, $F118, J121 + J122 - J123)</f>
        <v>0</v>
      </c>
      <c r="K124" s="488">
        <f t="shared" si="370"/>
        <v>0</v>
      </c>
      <c r="L124" s="488">
        <f t="shared" si="370"/>
        <v>0</v>
      </c>
      <c r="M124" s="488">
        <f t="shared" si="370"/>
        <v>124.24450549450546</v>
      </c>
      <c r="N124" s="488">
        <f t="shared" si="370"/>
        <v>123.50849184782606</v>
      </c>
      <c r="O124" s="488">
        <f t="shared" si="370"/>
        <v>124.1260343070652</v>
      </c>
      <c r="P124" s="488">
        <f t="shared" si="370"/>
        <v>127.51881257812494</v>
      </c>
      <c r="Q124" s="488">
        <f t="shared" si="370"/>
        <v>126.7480944801253</v>
      </c>
      <c r="R124" s="488">
        <f t="shared" si="370"/>
        <v>125.99724978999842</v>
      </c>
      <c r="S124" s="488">
        <f t="shared" si="370"/>
        <v>126.62723603894841</v>
      </c>
      <c r="T124" s="488">
        <f t="shared" si="370"/>
        <v>130.08838049067964</v>
      </c>
      <c r="U124" s="488">
        <f t="shared" si="370"/>
        <v>129.30213203716454</v>
      </c>
      <c r="V124" s="488">
        <f t="shared" si="370"/>
        <v>128.53615745064002</v>
      </c>
      <c r="W124" s="488">
        <f t="shared" si="370"/>
        <v>129.17883823789322</v>
      </c>
      <c r="X124" s="488">
        <f t="shared" si="370"/>
        <v>131.25137784039129</v>
      </c>
      <c r="Y124" s="488">
        <f t="shared" si="370"/>
        <v>131.90763472959321</v>
      </c>
      <c r="Z124" s="488">
        <f t="shared" si="370"/>
        <v>131.12622537168414</v>
      </c>
      <c r="AA124" s="488">
        <f t="shared" si="370"/>
        <v>131.78185649854254</v>
      </c>
      <c r="AB124" s="488">
        <f t="shared" si="370"/>
        <v>135.38389390950283</v>
      </c>
      <c r="AC124" s="488">
        <f t="shared" si="370"/>
        <v>134.56563960565404</v>
      </c>
      <c r="AD124" s="488">
        <f t="shared" si="370"/>
        <v>133.7684844579901</v>
      </c>
      <c r="AE124" s="488">
        <f t="shared" si="370"/>
        <v>134.43732688028001</v>
      </c>
      <c r="AF124" s="488">
        <f t="shared" si="370"/>
        <v>138.11194714834113</v>
      </c>
      <c r="AG124" s="488">
        <f t="shared" si="370"/>
        <v>137.27720461063126</v>
      </c>
      <c r="AH124" s="488">
        <f t="shared" si="370"/>
        <v>136.46398638766613</v>
      </c>
      <c r="AI124" s="488">
        <f t="shared" si="370"/>
        <v>137.14630631960443</v>
      </c>
      <c r="AJ124" s="488">
        <f t="shared" si="370"/>
        <v>140.89497202567355</v>
      </c>
      <c r="AK124" s="488">
        <f t="shared" si="370"/>
        <v>140.04340900793596</v>
      </c>
      <c r="AL124" s="488">
        <f t="shared" si="370"/>
        <v>139.21380403066081</v>
      </c>
      <c r="AM124" s="488">
        <f t="shared" si="370"/>
        <v>139.90987305081399</v>
      </c>
      <c r="AN124" s="488">
        <f t="shared" si="370"/>
        <v>142.15458090415666</v>
      </c>
      <c r="AO124" s="488">
        <f t="shared" si="370"/>
        <v>142.86535380867753</v>
      </c>
      <c r="AP124" s="488">
        <f t="shared" si="370"/>
        <v>142.01903187578915</v>
      </c>
      <c r="AQ124" s="488">
        <f t="shared" si="370"/>
        <v>142.72912703516801</v>
      </c>
      <c r="AR124" s="488">
        <f t="shared" si="370"/>
        <v>146.63038984079589</v>
      </c>
      <c r="AS124" s="488">
        <f t="shared" si="370"/>
        <v>145.74416220988991</v>
      </c>
      <c r="AT124" s="488">
        <f t="shared" si="370"/>
        <v>144.88078646636399</v>
      </c>
      <c r="AU124" s="488">
        <f t="shared" si="370"/>
        <v>145.60519039869581</v>
      </c>
      <c r="AV124" s="488">
        <f t="shared" si="370"/>
        <v>149.58506560292682</v>
      </c>
      <c r="AW124" s="488">
        <f t="shared" si="370"/>
        <v>148.68098004159043</v>
      </c>
      <c r="AX124" s="488">
        <f t="shared" si="370"/>
        <v>147.80020684460493</v>
      </c>
      <c r="AY124" s="488">
        <f t="shared" si="370"/>
        <v>148.53920787882794</v>
      </c>
      <c r="AZ124" s="488">
        <f t="shared" si="370"/>
        <v>152.59927956084914</v>
      </c>
      <c r="BA124" s="488">
        <f t="shared" si="370"/>
        <v>151.67697622284402</v>
      </c>
      <c r="BB124" s="488">
        <f t="shared" si="370"/>
        <v>150.77845500500223</v>
      </c>
      <c r="BC124" s="488">
        <f t="shared" si="370"/>
        <v>151.53234728002712</v>
      </c>
      <c r="BD124" s="488">
        <f t="shared" si="370"/>
        <v>153.96352559902539</v>
      </c>
      <c r="BE124" s="488">
        <f t="shared" si="370"/>
        <v>154.73334322702055</v>
      </c>
      <c r="BF124" s="488">
        <f t="shared" si="370"/>
        <v>153.81671635681698</v>
      </c>
      <c r="BG124" s="488">
        <f t="shared" si="370"/>
        <v>154.5857999386011</v>
      </c>
      <c r="BH124" s="488">
        <f t="shared" si="370"/>
        <v>158.81114513692273</v>
      </c>
      <c r="BI124" s="488">
        <f t="shared" si="370"/>
        <v>157.85129755642487</v>
      </c>
      <c r="BJ124" s="488">
        <f t="shared" si="370"/>
        <v>156.91620019590044</v>
      </c>
      <c r="BK124" s="488">
        <f t="shared" si="370"/>
        <v>157.70078119687997</v>
      </c>
      <c r="BL124" s="488">
        <f t="shared" si="370"/>
        <v>162.01126921626121</v>
      </c>
      <c r="BM124" s="488">
        <f t="shared" si="370"/>
        <v>161.03208022649267</v>
      </c>
      <c r="BN124" s="488">
        <f t="shared" si="370"/>
        <v>160.07814018602039</v>
      </c>
      <c r="BO124" s="488">
        <f t="shared" si="370"/>
        <v>160.87853088695044</v>
      </c>
      <c r="BP124" s="488">
        <f t="shared" si="370"/>
        <v>165.27587739786054</v>
      </c>
      <c r="BQ124" s="488">
        <f t="shared" si="370"/>
        <v>164.27695725974161</v>
      </c>
      <c r="BR124" s="488">
        <f t="shared" si="370"/>
        <v>163.30379484988759</v>
      </c>
      <c r="BS124" s="488">
        <f t="shared" si="370"/>
        <v>164.12031382413704</v>
      </c>
      <c r="BT124" s="488">
        <f t="shared" si="370"/>
        <v>166.75345292505176</v>
      </c>
      <c r="BU124" s="488">
        <f t="shared" si="370"/>
        <v>167.58722018967705</v>
      </c>
      <c r="BV124" s="488">
        <f t="shared" ref="BV124:EA124" si="371" xml:space="preserve"> IF( BV119 = 1, $F118, BV121 + BV122 - BV123)</f>
        <v>166.59444807007503</v>
      </c>
      <c r="BW124" s="488">
        <f t="shared" si="371"/>
        <v>167.42742031042542</v>
      </c>
      <c r="BX124" s="488">
        <f t="shared" si="371"/>
        <v>172.00376979891041</v>
      </c>
      <c r="BY124" s="488">
        <f t="shared" si="371"/>
        <v>170.96418657485106</v>
      </c>
      <c r="BZ124" s="488">
        <f t="shared" si="371"/>
        <v>169.95140960003266</v>
      </c>
      <c r="CA124" s="488">
        <f t="shared" si="371"/>
        <v>170.80116664803279</v>
      </c>
      <c r="CB124" s="488">
        <f t="shared" si="371"/>
        <v>175.4697318697456</v>
      </c>
      <c r="CC124" s="488">
        <f t="shared" si="371"/>
        <v>174.40920052328011</v>
      </c>
      <c r="CD124" s="488">
        <f t="shared" si="371"/>
        <v>173.37601558539757</v>
      </c>
      <c r="CE124" s="488">
        <f t="shared" si="371"/>
        <v>174.24289566332459</v>
      </c>
      <c r="CF124" s="488">
        <f t="shared" si="371"/>
        <v>179.00553481145539</v>
      </c>
      <c r="CG124" s="488">
        <f t="shared" si="371"/>
        <v>177.92363322743006</v>
      </c>
      <c r="CH124" s="488">
        <f t="shared" si="371"/>
        <v>176.86962909581109</v>
      </c>
      <c r="CI124" s="488">
        <f t="shared" si="371"/>
        <v>177.75397724129016</v>
      </c>
      <c r="CJ124" s="488">
        <f t="shared" si="371"/>
        <v>180.60585423878774</v>
      </c>
      <c r="CK124" s="488">
        <f t="shared" si="371"/>
        <v>181.50888350998162</v>
      </c>
      <c r="CL124" s="488">
        <f t="shared" si="371"/>
        <v>180.43364066744959</v>
      </c>
      <c r="CM124" s="488">
        <f t="shared" si="371"/>
        <v>181.33580887078688</v>
      </c>
      <c r="CN124" s="488">
        <f t="shared" si="371"/>
        <v>186.29232097992167</v>
      </c>
      <c r="CO124" s="488">
        <f t="shared" si="371"/>
        <v>185.1663783805925</v>
      </c>
      <c r="CP124" s="488">
        <f t="shared" si="371"/>
        <v>184.06946885649006</v>
      </c>
      <c r="CQ124" s="488">
        <f t="shared" si="371"/>
        <v>184.98981620077245</v>
      </c>
      <c r="CR124" s="488">
        <f t="shared" si="371"/>
        <v>190.04620451026028</v>
      </c>
      <c r="CS124" s="488">
        <f t="shared" si="371"/>
        <v>188.89757360387955</v>
      </c>
      <c r="CT124" s="488">
        <f t="shared" si="371"/>
        <v>187.77856080372612</v>
      </c>
      <c r="CU124" s="488">
        <f t="shared" si="371"/>
        <v>188.71745360774469</v>
      </c>
      <c r="CV124" s="488">
        <f t="shared" si="371"/>
        <v>193.8757306730231</v>
      </c>
      <c r="CW124" s="488">
        <f t="shared" si="371"/>
        <v>192.70395427884546</v>
      </c>
      <c r="CX124" s="488">
        <f t="shared" si="371"/>
        <v>191.5623928105631</v>
      </c>
      <c r="CY124" s="488">
        <f t="shared" si="371"/>
        <v>192.52020477461599</v>
      </c>
      <c r="CZ124" s="488">
        <f t="shared" si="371"/>
        <v>195.60899047759324</v>
      </c>
      <c r="DA124" s="488">
        <f t="shared" si="371"/>
        <v>196.58703542998126</v>
      </c>
      <c r="DB124" s="488">
        <f t="shared" si="371"/>
        <v>195.42247092661887</v>
      </c>
      <c r="DC124" s="488">
        <f t="shared" si="371"/>
        <v>196.39958328125181</v>
      </c>
      <c r="DD124" s="488">
        <f t="shared" si="371"/>
        <v>201.76783855760607</v>
      </c>
      <c r="DE124" s="488">
        <f t="shared" si="371"/>
        <v>200.54836261027981</v>
      </c>
      <c r="DF124" s="488">
        <f t="shared" si="371"/>
        <v>199.36033154916458</v>
      </c>
      <c r="DG124" s="488">
        <f t="shared" si="371"/>
        <v>200.35713320691048</v>
      </c>
      <c r="DH124" s="488">
        <f t="shared" si="371"/>
        <v>205.83356151456599</v>
      </c>
      <c r="DI124" s="488">
        <f t="shared" si="371"/>
        <v>0</v>
      </c>
      <c r="DJ124" s="488">
        <f t="shared" si="371"/>
        <v>0</v>
      </c>
      <c r="DK124" s="488">
        <f t="shared" si="371"/>
        <v>0</v>
      </c>
      <c r="DL124" s="488">
        <f t="shared" si="371"/>
        <v>0</v>
      </c>
      <c r="DM124" s="488">
        <f t="shared" si="371"/>
        <v>0</v>
      </c>
      <c r="DN124" s="488">
        <f t="shared" si="371"/>
        <v>0</v>
      </c>
      <c r="DO124" s="488">
        <f t="shared" si="371"/>
        <v>0</v>
      </c>
      <c r="DP124" s="488">
        <f t="shared" si="371"/>
        <v>0</v>
      </c>
      <c r="DQ124" s="488">
        <f t="shared" si="371"/>
        <v>0</v>
      </c>
      <c r="DR124" s="488">
        <f t="shared" si="371"/>
        <v>0</v>
      </c>
      <c r="DS124" s="488">
        <f t="shared" si="371"/>
        <v>0</v>
      </c>
      <c r="DT124" s="488">
        <f t="shared" si="371"/>
        <v>0</v>
      </c>
      <c r="DU124" s="488">
        <f t="shared" si="371"/>
        <v>0</v>
      </c>
      <c r="DV124" s="488">
        <f t="shared" si="371"/>
        <v>0</v>
      </c>
      <c r="DW124" s="488">
        <f t="shared" si="371"/>
        <v>0</v>
      </c>
      <c r="DX124" s="488">
        <f t="shared" si="371"/>
        <v>0</v>
      </c>
      <c r="DY124" s="488">
        <f t="shared" si="371"/>
        <v>0</v>
      </c>
      <c r="DZ124" s="488">
        <f t="shared" si="371"/>
        <v>0</v>
      </c>
      <c r="EA124" s="488">
        <f t="shared" si="371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54" priority="4" stopIfTrue="1" operator="equal">
      <formula>"Operations"</formula>
    </cfRule>
  </conditionalFormatting>
  <conditionalFormatting sqref="J3:EA3">
    <cfRule type="cellIs" dxfId="53" priority="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>
    <outlinePr summaryBelow="0" summaryRight="0"/>
  </sheetPr>
  <dimension ref="A1:EA22"/>
  <sheetViews>
    <sheetView tabSelected="1"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2" sqref="A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223</v>
      </c>
    </row>
    <row r="9" spans="1:131" outlineLevel="1" x14ac:dyDescent="0.35"/>
    <row r="10" spans="1:131" outlineLevel="1" x14ac:dyDescent="0.35">
      <c r="B10" s="8" t="s">
        <v>224</v>
      </c>
    </row>
    <row r="11" spans="1:131" outlineLevel="2" x14ac:dyDescent="0.35"/>
    <row r="12" spans="1:131" outlineLevel="2" x14ac:dyDescent="0.35">
      <c r="A12" s="187"/>
      <c r="B12" s="187"/>
      <c r="C12" s="188"/>
      <c r="D12" s="189"/>
      <c r="E12" s="491" t="str">
        <f xml:space="preserve"> InpC!E$47</f>
        <v xml:space="preserve">Fixed asset - initial balance </v>
      </c>
      <c r="F12" s="491">
        <f xml:space="preserve"> InpC!F$47</f>
        <v>100000</v>
      </c>
      <c r="G12" s="491" t="str">
        <f xml:space="preserve"> InpC!G$47</f>
        <v>$ 000s</v>
      </c>
      <c r="H12" s="191"/>
      <c r="I12" s="191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</row>
    <row r="13" spans="1:131" outlineLevel="2" x14ac:dyDescent="0.35">
      <c r="E13" s="198" t="str">
        <f xml:space="preserve"> Time!E$76</f>
        <v>Financial close date flag</v>
      </c>
      <c r="F13" s="198">
        <f xml:space="preserve"> Time!F$76</f>
        <v>0</v>
      </c>
      <c r="G13" s="198" t="str">
        <f xml:space="preserve"> Time!G$76</f>
        <v>flag</v>
      </c>
      <c r="H13" s="198">
        <f xml:space="preserve"> Time!H$76</f>
        <v>1</v>
      </c>
      <c r="I13" s="198">
        <f xml:space="preserve"> Time!I$76</f>
        <v>0</v>
      </c>
      <c r="J13" s="198">
        <f xml:space="preserve"> Time!J$76</f>
        <v>0</v>
      </c>
      <c r="K13" s="198">
        <f xml:space="preserve"> Time!K$76</f>
        <v>0</v>
      </c>
      <c r="L13" s="198">
        <f xml:space="preserve"> Time!L$76</f>
        <v>1</v>
      </c>
      <c r="M13" s="198">
        <f xml:space="preserve"> Time!M$76</f>
        <v>0</v>
      </c>
      <c r="N13" s="198">
        <f xml:space="preserve"> Time!N$76</f>
        <v>0</v>
      </c>
      <c r="O13" s="198">
        <f xml:space="preserve"> Time!O$76</f>
        <v>0</v>
      </c>
      <c r="P13" s="198">
        <f xml:space="preserve"> Time!P$76</f>
        <v>0</v>
      </c>
      <c r="Q13" s="198">
        <f xml:space="preserve"> Time!Q$76</f>
        <v>0</v>
      </c>
      <c r="R13" s="198">
        <f xml:space="preserve"> Time!R$76</f>
        <v>0</v>
      </c>
      <c r="S13" s="198">
        <f xml:space="preserve"> Time!S$76</f>
        <v>0</v>
      </c>
      <c r="T13" s="198">
        <f xml:space="preserve"> Time!T$76</f>
        <v>0</v>
      </c>
      <c r="U13" s="198">
        <f xml:space="preserve"> Time!U$76</f>
        <v>0</v>
      </c>
      <c r="V13" s="198">
        <f xml:space="preserve"> Time!V$76</f>
        <v>0</v>
      </c>
      <c r="W13" s="198">
        <f xml:space="preserve"> Time!W$76</f>
        <v>0</v>
      </c>
      <c r="X13" s="198">
        <f xml:space="preserve"> Time!X$76</f>
        <v>0</v>
      </c>
      <c r="Y13" s="198">
        <f xml:space="preserve"> Time!Y$76</f>
        <v>0</v>
      </c>
      <c r="Z13" s="198">
        <f xml:space="preserve"> Time!Z$76</f>
        <v>0</v>
      </c>
      <c r="AA13" s="198">
        <f xml:space="preserve"> Time!AA$76</f>
        <v>0</v>
      </c>
      <c r="AB13" s="198">
        <f xml:space="preserve"> Time!AB$76</f>
        <v>0</v>
      </c>
      <c r="AC13" s="198">
        <f xml:space="preserve"> Time!AC$76</f>
        <v>0</v>
      </c>
      <c r="AD13" s="198">
        <f xml:space="preserve"> Time!AD$76</f>
        <v>0</v>
      </c>
      <c r="AE13" s="198">
        <f xml:space="preserve"> Time!AE$76</f>
        <v>0</v>
      </c>
      <c r="AF13" s="198">
        <f xml:space="preserve"> Time!AF$76</f>
        <v>0</v>
      </c>
      <c r="AG13" s="198">
        <f xml:space="preserve"> Time!AG$76</f>
        <v>0</v>
      </c>
      <c r="AH13" s="198">
        <f xml:space="preserve"> Time!AH$76</f>
        <v>0</v>
      </c>
      <c r="AI13" s="198">
        <f xml:space="preserve"> Time!AI$76</f>
        <v>0</v>
      </c>
      <c r="AJ13" s="198">
        <f xml:space="preserve"> Time!AJ$76</f>
        <v>0</v>
      </c>
      <c r="AK13" s="198">
        <f xml:space="preserve"> Time!AK$76</f>
        <v>0</v>
      </c>
      <c r="AL13" s="198">
        <f xml:space="preserve"> Time!AL$76</f>
        <v>0</v>
      </c>
      <c r="AM13" s="198">
        <f xml:space="preserve"> Time!AM$76</f>
        <v>0</v>
      </c>
      <c r="AN13" s="198">
        <f xml:space="preserve"> Time!AN$76</f>
        <v>0</v>
      </c>
      <c r="AO13" s="198">
        <f xml:space="preserve"> Time!AO$76</f>
        <v>0</v>
      </c>
      <c r="AP13" s="198">
        <f xml:space="preserve"> Time!AP$76</f>
        <v>0</v>
      </c>
      <c r="AQ13" s="198">
        <f xml:space="preserve"> Time!AQ$76</f>
        <v>0</v>
      </c>
      <c r="AR13" s="198">
        <f xml:space="preserve"> Time!AR$76</f>
        <v>0</v>
      </c>
      <c r="AS13" s="198">
        <f xml:space="preserve"> Time!AS$76</f>
        <v>0</v>
      </c>
      <c r="AT13" s="198">
        <f xml:space="preserve"> Time!AT$76</f>
        <v>0</v>
      </c>
      <c r="AU13" s="198">
        <f xml:space="preserve"> Time!AU$76</f>
        <v>0</v>
      </c>
      <c r="AV13" s="198">
        <f xml:space="preserve"> Time!AV$76</f>
        <v>0</v>
      </c>
      <c r="AW13" s="198">
        <f xml:space="preserve"> Time!AW$76</f>
        <v>0</v>
      </c>
      <c r="AX13" s="198">
        <f xml:space="preserve"> Time!AX$76</f>
        <v>0</v>
      </c>
      <c r="AY13" s="198">
        <f xml:space="preserve"> Time!AY$76</f>
        <v>0</v>
      </c>
      <c r="AZ13" s="198">
        <f xml:space="preserve"> Time!AZ$76</f>
        <v>0</v>
      </c>
      <c r="BA13" s="198">
        <f xml:space="preserve"> Time!BA$76</f>
        <v>0</v>
      </c>
      <c r="BB13" s="198">
        <f xml:space="preserve"> Time!BB$76</f>
        <v>0</v>
      </c>
      <c r="BC13" s="198">
        <f xml:space="preserve"> Time!BC$76</f>
        <v>0</v>
      </c>
      <c r="BD13" s="198">
        <f xml:space="preserve"> Time!BD$76</f>
        <v>0</v>
      </c>
      <c r="BE13" s="198">
        <f xml:space="preserve"> Time!BE$76</f>
        <v>0</v>
      </c>
      <c r="BF13" s="198">
        <f xml:space="preserve"> Time!BF$76</f>
        <v>0</v>
      </c>
      <c r="BG13" s="198">
        <f xml:space="preserve"> Time!BG$76</f>
        <v>0</v>
      </c>
      <c r="BH13" s="198">
        <f xml:space="preserve"> Time!BH$76</f>
        <v>0</v>
      </c>
      <c r="BI13" s="198">
        <f xml:space="preserve"> Time!BI$76</f>
        <v>0</v>
      </c>
      <c r="BJ13" s="198">
        <f xml:space="preserve"> Time!BJ$76</f>
        <v>0</v>
      </c>
      <c r="BK13" s="198">
        <f xml:space="preserve"> Time!BK$76</f>
        <v>0</v>
      </c>
      <c r="BL13" s="198">
        <f xml:space="preserve"> Time!BL$76</f>
        <v>0</v>
      </c>
      <c r="BM13" s="198">
        <f xml:space="preserve"> Time!BM$76</f>
        <v>0</v>
      </c>
      <c r="BN13" s="198">
        <f xml:space="preserve"> Time!BN$76</f>
        <v>0</v>
      </c>
      <c r="BO13" s="198">
        <f xml:space="preserve"> Time!BO$76</f>
        <v>0</v>
      </c>
      <c r="BP13" s="198">
        <f xml:space="preserve"> Time!BP$76</f>
        <v>0</v>
      </c>
      <c r="BQ13" s="198">
        <f xml:space="preserve"> Time!BQ$76</f>
        <v>0</v>
      </c>
      <c r="BR13" s="198">
        <f xml:space="preserve"> Time!BR$76</f>
        <v>0</v>
      </c>
      <c r="BS13" s="198">
        <f xml:space="preserve"> Time!BS$76</f>
        <v>0</v>
      </c>
      <c r="BT13" s="198">
        <f xml:space="preserve"> Time!BT$76</f>
        <v>0</v>
      </c>
      <c r="BU13" s="198">
        <f xml:space="preserve"> Time!BU$76</f>
        <v>0</v>
      </c>
      <c r="BV13" s="198">
        <f xml:space="preserve"> Time!BV$76</f>
        <v>0</v>
      </c>
      <c r="BW13" s="198">
        <f xml:space="preserve"> Time!BW$76</f>
        <v>0</v>
      </c>
      <c r="BX13" s="198">
        <f xml:space="preserve"> Time!BX$76</f>
        <v>0</v>
      </c>
      <c r="BY13" s="198">
        <f xml:space="preserve"> Time!BY$76</f>
        <v>0</v>
      </c>
      <c r="BZ13" s="198">
        <f xml:space="preserve"> Time!BZ$76</f>
        <v>0</v>
      </c>
      <c r="CA13" s="198">
        <f xml:space="preserve"> Time!CA$76</f>
        <v>0</v>
      </c>
      <c r="CB13" s="198">
        <f xml:space="preserve"> Time!CB$76</f>
        <v>0</v>
      </c>
      <c r="CC13" s="198">
        <f xml:space="preserve"> Time!CC$76</f>
        <v>0</v>
      </c>
      <c r="CD13" s="198">
        <f xml:space="preserve"> Time!CD$76</f>
        <v>0</v>
      </c>
      <c r="CE13" s="198">
        <f xml:space="preserve"> Time!CE$76</f>
        <v>0</v>
      </c>
      <c r="CF13" s="198">
        <f xml:space="preserve"> Time!CF$76</f>
        <v>0</v>
      </c>
      <c r="CG13" s="198">
        <f xml:space="preserve"> Time!CG$76</f>
        <v>0</v>
      </c>
      <c r="CH13" s="198">
        <f xml:space="preserve"> Time!CH$76</f>
        <v>0</v>
      </c>
      <c r="CI13" s="198">
        <f xml:space="preserve"> Time!CI$76</f>
        <v>0</v>
      </c>
      <c r="CJ13" s="198">
        <f xml:space="preserve"> Time!CJ$76</f>
        <v>0</v>
      </c>
      <c r="CK13" s="198">
        <f xml:space="preserve"> Time!CK$76</f>
        <v>0</v>
      </c>
      <c r="CL13" s="198">
        <f xml:space="preserve"> Time!CL$76</f>
        <v>0</v>
      </c>
      <c r="CM13" s="198">
        <f xml:space="preserve"> Time!CM$76</f>
        <v>0</v>
      </c>
      <c r="CN13" s="198">
        <f xml:space="preserve"> Time!CN$76</f>
        <v>0</v>
      </c>
      <c r="CO13" s="198">
        <f xml:space="preserve"> Time!CO$76</f>
        <v>0</v>
      </c>
      <c r="CP13" s="198">
        <f xml:space="preserve"> Time!CP$76</f>
        <v>0</v>
      </c>
      <c r="CQ13" s="198">
        <f xml:space="preserve"> Time!CQ$76</f>
        <v>0</v>
      </c>
      <c r="CR13" s="198">
        <f xml:space="preserve"> Time!CR$76</f>
        <v>0</v>
      </c>
      <c r="CS13" s="198">
        <f xml:space="preserve"> Time!CS$76</f>
        <v>0</v>
      </c>
      <c r="CT13" s="198">
        <f xml:space="preserve"> Time!CT$76</f>
        <v>0</v>
      </c>
      <c r="CU13" s="198">
        <f xml:space="preserve"> Time!CU$76</f>
        <v>0</v>
      </c>
      <c r="CV13" s="198">
        <f xml:space="preserve"> Time!CV$76</f>
        <v>0</v>
      </c>
      <c r="CW13" s="198">
        <f xml:space="preserve"> Time!CW$76</f>
        <v>0</v>
      </c>
      <c r="CX13" s="198">
        <f xml:space="preserve"> Time!CX$76</f>
        <v>0</v>
      </c>
      <c r="CY13" s="198">
        <f xml:space="preserve"> Time!CY$76</f>
        <v>0</v>
      </c>
      <c r="CZ13" s="198">
        <f xml:space="preserve"> Time!CZ$76</f>
        <v>0</v>
      </c>
      <c r="DA13" s="198">
        <f xml:space="preserve"> Time!DA$76</f>
        <v>0</v>
      </c>
      <c r="DB13" s="198">
        <f xml:space="preserve"> Time!DB$76</f>
        <v>0</v>
      </c>
      <c r="DC13" s="198">
        <f xml:space="preserve"> Time!DC$76</f>
        <v>0</v>
      </c>
      <c r="DD13" s="198">
        <f xml:space="preserve"> Time!DD$76</f>
        <v>0</v>
      </c>
      <c r="DE13" s="198">
        <f xml:space="preserve"> Time!DE$76</f>
        <v>0</v>
      </c>
      <c r="DF13" s="198">
        <f xml:space="preserve"> Time!DF$76</f>
        <v>0</v>
      </c>
      <c r="DG13" s="198">
        <f xml:space="preserve"> Time!DG$76</f>
        <v>0</v>
      </c>
      <c r="DH13" s="198">
        <f xml:space="preserve"> Time!DH$76</f>
        <v>0</v>
      </c>
      <c r="DI13" s="198">
        <f xml:space="preserve"> Time!DI$76</f>
        <v>0</v>
      </c>
      <c r="DJ13" s="198">
        <f xml:space="preserve"> Time!DJ$76</f>
        <v>0</v>
      </c>
      <c r="DK13" s="198">
        <f xml:space="preserve"> Time!DK$76</f>
        <v>0</v>
      </c>
      <c r="DL13" s="198">
        <f xml:space="preserve"> Time!DL$76</f>
        <v>0</v>
      </c>
      <c r="DM13" s="198">
        <f xml:space="preserve"> Time!DM$76</f>
        <v>0</v>
      </c>
      <c r="DN13" s="198">
        <f xml:space="preserve"> Time!DN$76</f>
        <v>0</v>
      </c>
      <c r="DO13" s="198">
        <f xml:space="preserve"> Time!DO$76</f>
        <v>0</v>
      </c>
      <c r="DP13" s="198">
        <f xml:space="preserve"> Time!DP$76</f>
        <v>0</v>
      </c>
      <c r="DQ13" s="198">
        <f xml:space="preserve"> Time!DQ$76</f>
        <v>0</v>
      </c>
      <c r="DR13" s="198">
        <f xml:space="preserve"> Time!DR$76</f>
        <v>0</v>
      </c>
      <c r="DS13" s="198">
        <f xml:space="preserve"> Time!DS$76</f>
        <v>0</v>
      </c>
      <c r="DT13" s="198">
        <f xml:space="preserve"> Time!DT$76</f>
        <v>0</v>
      </c>
      <c r="DU13" s="198">
        <f xml:space="preserve"> Time!DU$76</f>
        <v>0</v>
      </c>
      <c r="DV13" s="198">
        <f xml:space="preserve"> Time!DV$76</f>
        <v>0</v>
      </c>
      <c r="DW13" s="198">
        <f xml:space="preserve"> Time!DW$76</f>
        <v>0</v>
      </c>
      <c r="DX13" s="198">
        <f xml:space="preserve"> Time!DX$76</f>
        <v>0</v>
      </c>
      <c r="DY13" s="198">
        <f xml:space="preserve"> Time!DY$76</f>
        <v>0</v>
      </c>
      <c r="DZ13" s="198">
        <f xml:space="preserve"> Time!DZ$76</f>
        <v>0</v>
      </c>
      <c r="EA13" s="198">
        <f xml:space="preserve"> Time!EA$76</f>
        <v>0</v>
      </c>
    </row>
    <row r="14" spans="1:131" outlineLevel="2" x14ac:dyDescent="0.35">
      <c r="E14" s="185"/>
      <c r="F14" s="185"/>
      <c r="G14" s="185"/>
      <c r="H14" s="185"/>
      <c r="I14" s="26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</row>
    <row r="15" spans="1:131" outlineLevel="2" x14ac:dyDescent="0.35">
      <c r="E15" s="185" t="s">
        <v>226</v>
      </c>
      <c r="F15" s="185"/>
      <c r="G15" s="185" t="str">
        <f xml:space="preserve"> SMU</f>
        <v>$ 000s</v>
      </c>
      <c r="H15" s="185"/>
      <c r="I15" s="26"/>
      <c r="J15" s="185">
        <f t="shared" ref="J15:BU15" si="0">I18</f>
        <v>0</v>
      </c>
      <c r="K15" s="185">
        <f t="shared" si="0"/>
        <v>0</v>
      </c>
      <c r="L15" s="185">
        <f t="shared" si="0"/>
        <v>0</v>
      </c>
      <c r="M15" s="185">
        <f t="shared" si="0"/>
        <v>100000</v>
      </c>
      <c r="N15" s="185">
        <f t="shared" si="0"/>
        <v>100000</v>
      </c>
      <c r="O15" s="185">
        <f t="shared" si="0"/>
        <v>100000</v>
      </c>
      <c r="P15" s="185">
        <f t="shared" si="0"/>
        <v>100000</v>
      </c>
      <c r="Q15" s="185">
        <f t="shared" si="0"/>
        <v>100000</v>
      </c>
      <c r="R15" s="185">
        <f t="shared" si="0"/>
        <v>100000</v>
      </c>
      <c r="S15" s="185">
        <f t="shared" si="0"/>
        <v>100000</v>
      </c>
      <c r="T15" s="185">
        <f t="shared" si="0"/>
        <v>100000</v>
      </c>
      <c r="U15" s="185">
        <f t="shared" si="0"/>
        <v>100000</v>
      </c>
      <c r="V15" s="185">
        <f t="shared" si="0"/>
        <v>100000</v>
      </c>
      <c r="W15" s="185">
        <f t="shared" si="0"/>
        <v>100000</v>
      </c>
      <c r="X15" s="185">
        <f t="shared" si="0"/>
        <v>100000</v>
      </c>
      <c r="Y15" s="185">
        <f t="shared" si="0"/>
        <v>100000</v>
      </c>
      <c r="Z15" s="185">
        <f t="shared" si="0"/>
        <v>100000</v>
      </c>
      <c r="AA15" s="185">
        <f t="shared" si="0"/>
        <v>100000</v>
      </c>
      <c r="AB15" s="185">
        <f t="shared" si="0"/>
        <v>100000</v>
      </c>
      <c r="AC15" s="185">
        <f t="shared" si="0"/>
        <v>100000</v>
      </c>
      <c r="AD15" s="185">
        <f t="shared" si="0"/>
        <v>100000</v>
      </c>
      <c r="AE15" s="185">
        <f t="shared" si="0"/>
        <v>100000</v>
      </c>
      <c r="AF15" s="185">
        <f t="shared" si="0"/>
        <v>100000</v>
      </c>
      <c r="AG15" s="185">
        <f t="shared" si="0"/>
        <v>100000</v>
      </c>
      <c r="AH15" s="185">
        <f t="shared" si="0"/>
        <v>100000</v>
      </c>
      <c r="AI15" s="185">
        <f t="shared" si="0"/>
        <v>100000</v>
      </c>
      <c r="AJ15" s="185">
        <f t="shared" si="0"/>
        <v>100000</v>
      </c>
      <c r="AK15" s="185">
        <f t="shared" si="0"/>
        <v>100000</v>
      </c>
      <c r="AL15" s="185">
        <f t="shared" si="0"/>
        <v>100000</v>
      </c>
      <c r="AM15" s="185">
        <f t="shared" si="0"/>
        <v>100000</v>
      </c>
      <c r="AN15" s="185">
        <f t="shared" si="0"/>
        <v>100000</v>
      </c>
      <c r="AO15" s="185">
        <f t="shared" si="0"/>
        <v>100000</v>
      </c>
      <c r="AP15" s="185">
        <f t="shared" si="0"/>
        <v>100000</v>
      </c>
      <c r="AQ15" s="185">
        <f t="shared" si="0"/>
        <v>100000</v>
      </c>
      <c r="AR15" s="185">
        <f t="shared" si="0"/>
        <v>100000</v>
      </c>
      <c r="AS15" s="185">
        <f t="shared" si="0"/>
        <v>100000</v>
      </c>
      <c r="AT15" s="185">
        <f t="shared" si="0"/>
        <v>100000</v>
      </c>
      <c r="AU15" s="185">
        <f t="shared" si="0"/>
        <v>100000</v>
      </c>
      <c r="AV15" s="185">
        <f t="shared" si="0"/>
        <v>100000</v>
      </c>
      <c r="AW15" s="185">
        <f t="shared" si="0"/>
        <v>100000</v>
      </c>
      <c r="AX15" s="185">
        <f t="shared" si="0"/>
        <v>100000</v>
      </c>
      <c r="AY15" s="185">
        <f t="shared" si="0"/>
        <v>100000</v>
      </c>
      <c r="AZ15" s="185">
        <f t="shared" si="0"/>
        <v>100000</v>
      </c>
      <c r="BA15" s="185">
        <f t="shared" si="0"/>
        <v>100000</v>
      </c>
      <c r="BB15" s="185">
        <f t="shared" si="0"/>
        <v>100000</v>
      </c>
      <c r="BC15" s="185">
        <f t="shared" si="0"/>
        <v>100000</v>
      </c>
      <c r="BD15" s="185">
        <f t="shared" si="0"/>
        <v>100000</v>
      </c>
      <c r="BE15" s="185">
        <f t="shared" si="0"/>
        <v>100000</v>
      </c>
      <c r="BF15" s="185">
        <f t="shared" si="0"/>
        <v>100000</v>
      </c>
      <c r="BG15" s="185">
        <f t="shared" si="0"/>
        <v>100000</v>
      </c>
      <c r="BH15" s="185">
        <f t="shared" si="0"/>
        <v>100000</v>
      </c>
      <c r="BI15" s="185">
        <f t="shared" si="0"/>
        <v>100000</v>
      </c>
      <c r="BJ15" s="185">
        <f t="shared" si="0"/>
        <v>100000</v>
      </c>
      <c r="BK15" s="185">
        <f t="shared" si="0"/>
        <v>100000</v>
      </c>
      <c r="BL15" s="185">
        <f t="shared" si="0"/>
        <v>100000</v>
      </c>
      <c r="BM15" s="185">
        <f t="shared" si="0"/>
        <v>100000</v>
      </c>
      <c r="BN15" s="185">
        <f t="shared" si="0"/>
        <v>100000</v>
      </c>
      <c r="BO15" s="185">
        <f t="shared" si="0"/>
        <v>100000</v>
      </c>
      <c r="BP15" s="185">
        <f t="shared" si="0"/>
        <v>100000</v>
      </c>
      <c r="BQ15" s="185">
        <f t="shared" si="0"/>
        <v>100000</v>
      </c>
      <c r="BR15" s="185">
        <f t="shared" si="0"/>
        <v>100000</v>
      </c>
      <c r="BS15" s="185">
        <f t="shared" si="0"/>
        <v>100000</v>
      </c>
      <c r="BT15" s="185">
        <f t="shared" si="0"/>
        <v>100000</v>
      </c>
      <c r="BU15" s="185">
        <f t="shared" si="0"/>
        <v>100000</v>
      </c>
      <c r="BV15" s="185">
        <f t="shared" ref="BV15:EA15" si="1">BU18</f>
        <v>100000</v>
      </c>
      <c r="BW15" s="185">
        <f t="shared" si="1"/>
        <v>100000</v>
      </c>
      <c r="BX15" s="185">
        <f t="shared" si="1"/>
        <v>100000</v>
      </c>
      <c r="BY15" s="185">
        <f t="shared" si="1"/>
        <v>100000</v>
      </c>
      <c r="BZ15" s="185">
        <f t="shared" si="1"/>
        <v>100000</v>
      </c>
      <c r="CA15" s="185">
        <f t="shared" si="1"/>
        <v>100000</v>
      </c>
      <c r="CB15" s="185">
        <f t="shared" si="1"/>
        <v>100000</v>
      </c>
      <c r="CC15" s="185">
        <f t="shared" si="1"/>
        <v>100000</v>
      </c>
      <c r="CD15" s="185">
        <f t="shared" si="1"/>
        <v>100000</v>
      </c>
      <c r="CE15" s="185">
        <f t="shared" si="1"/>
        <v>100000</v>
      </c>
      <c r="CF15" s="185">
        <f t="shared" si="1"/>
        <v>100000</v>
      </c>
      <c r="CG15" s="185">
        <f t="shared" si="1"/>
        <v>100000</v>
      </c>
      <c r="CH15" s="185">
        <f t="shared" si="1"/>
        <v>100000</v>
      </c>
      <c r="CI15" s="185">
        <f t="shared" si="1"/>
        <v>100000</v>
      </c>
      <c r="CJ15" s="185">
        <f t="shared" si="1"/>
        <v>100000</v>
      </c>
      <c r="CK15" s="185">
        <f t="shared" si="1"/>
        <v>100000</v>
      </c>
      <c r="CL15" s="185">
        <f t="shared" si="1"/>
        <v>100000</v>
      </c>
      <c r="CM15" s="185">
        <f t="shared" si="1"/>
        <v>100000</v>
      </c>
      <c r="CN15" s="185">
        <f t="shared" si="1"/>
        <v>100000</v>
      </c>
      <c r="CO15" s="185">
        <f t="shared" si="1"/>
        <v>100000</v>
      </c>
      <c r="CP15" s="185">
        <f t="shared" si="1"/>
        <v>100000</v>
      </c>
      <c r="CQ15" s="185">
        <f t="shared" si="1"/>
        <v>100000</v>
      </c>
      <c r="CR15" s="185">
        <f t="shared" si="1"/>
        <v>100000</v>
      </c>
      <c r="CS15" s="185">
        <f t="shared" si="1"/>
        <v>100000</v>
      </c>
      <c r="CT15" s="185">
        <f t="shared" si="1"/>
        <v>100000</v>
      </c>
      <c r="CU15" s="185">
        <f t="shared" si="1"/>
        <v>100000</v>
      </c>
      <c r="CV15" s="185">
        <f t="shared" si="1"/>
        <v>100000</v>
      </c>
      <c r="CW15" s="185">
        <f t="shared" si="1"/>
        <v>100000</v>
      </c>
      <c r="CX15" s="185">
        <f t="shared" si="1"/>
        <v>100000</v>
      </c>
      <c r="CY15" s="185">
        <f t="shared" si="1"/>
        <v>100000</v>
      </c>
      <c r="CZ15" s="185">
        <f t="shared" si="1"/>
        <v>100000</v>
      </c>
      <c r="DA15" s="185">
        <f t="shared" si="1"/>
        <v>100000</v>
      </c>
      <c r="DB15" s="185">
        <f t="shared" si="1"/>
        <v>100000</v>
      </c>
      <c r="DC15" s="185">
        <f t="shared" si="1"/>
        <v>100000</v>
      </c>
      <c r="DD15" s="185">
        <f t="shared" si="1"/>
        <v>100000</v>
      </c>
      <c r="DE15" s="185">
        <f t="shared" si="1"/>
        <v>100000</v>
      </c>
      <c r="DF15" s="185">
        <f t="shared" si="1"/>
        <v>100000</v>
      </c>
      <c r="DG15" s="185">
        <f t="shared" si="1"/>
        <v>100000</v>
      </c>
      <c r="DH15" s="185">
        <f t="shared" si="1"/>
        <v>100000</v>
      </c>
      <c r="DI15" s="185">
        <f t="shared" si="1"/>
        <v>100000</v>
      </c>
      <c r="DJ15" s="185">
        <f t="shared" si="1"/>
        <v>100000</v>
      </c>
      <c r="DK15" s="185">
        <f t="shared" si="1"/>
        <v>100000</v>
      </c>
      <c r="DL15" s="185">
        <f t="shared" si="1"/>
        <v>100000</v>
      </c>
      <c r="DM15" s="185">
        <f t="shared" si="1"/>
        <v>100000</v>
      </c>
      <c r="DN15" s="185">
        <f t="shared" si="1"/>
        <v>100000</v>
      </c>
      <c r="DO15" s="185">
        <f t="shared" si="1"/>
        <v>100000</v>
      </c>
      <c r="DP15" s="185">
        <f t="shared" si="1"/>
        <v>100000</v>
      </c>
      <c r="DQ15" s="185">
        <f t="shared" si="1"/>
        <v>100000</v>
      </c>
      <c r="DR15" s="185">
        <f t="shared" si="1"/>
        <v>100000</v>
      </c>
      <c r="DS15" s="185">
        <f t="shared" si="1"/>
        <v>100000</v>
      </c>
      <c r="DT15" s="185">
        <f t="shared" si="1"/>
        <v>100000</v>
      </c>
      <c r="DU15" s="185">
        <f t="shared" si="1"/>
        <v>100000</v>
      </c>
      <c r="DV15" s="185">
        <f t="shared" si="1"/>
        <v>100000</v>
      </c>
      <c r="DW15" s="185">
        <f t="shared" si="1"/>
        <v>100000</v>
      </c>
      <c r="DX15" s="185">
        <f t="shared" si="1"/>
        <v>100000</v>
      </c>
      <c r="DY15" s="185">
        <f t="shared" si="1"/>
        <v>100000</v>
      </c>
      <c r="DZ15" s="185">
        <f t="shared" si="1"/>
        <v>100000</v>
      </c>
      <c r="EA15" s="185">
        <f t="shared" si="1"/>
        <v>100000</v>
      </c>
    </row>
    <row r="16" spans="1:131" outlineLevel="2" x14ac:dyDescent="0.35">
      <c r="E16" s="186" t="s">
        <v>230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</row>
    <row r="17" spans="1:131" outlineLevel="2" x14ac:dyDescent="0.35">
      <c r="E17" s="186" t="s">
        <v>231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</row>
    <row r="18" spans="1:131" s="558" customFormat="1" outlineLevel="2" x14ac:dyDescent="0.35">
      <c r="A18" s="485"/>
      <c r="B18" s="485"/>
      <c r="C18" s="486"/>
      <c r="D18" s="487"/>
      <c r="E18" s="488" t="s">
        <v>224</v>
      </c>
      <c r="F18" s="488"/>
      <c r="G18" s="488" t="str">
        <f xml:space="preserve"> SMU</f>
        <v>$ 000s</v>
      </c>
      <c r="H18" s="488"/>
      <c r="I18" s="489"/>
      <c r="J18" s="488">
        <f t="shared" ref="J18:BU18" si="2" xml:space="preserve"> IF( J13 = 1, $F12, J15 + J16 - J17)</f>
        <v>0</v>
      </c>
      <c r="K18" s="488">
        <f t="shared" si="2"/>
        <v>0</v>
      </c>
      <c r="L18" s="488">
        <f t="shared" si="2"/>
        <v>100000</v>
      </c>
      <c r="M18" s="488">
        <f t="shared" si="2"/>
        <v>100000</v>
      </c>
      <c r="N18" s="488">
        <f t="shared" si="2"/>
        <v>100000</v>
      </c>
      <c r="O18" s="488">
        <f t="shared" si="2"/>
        <v>100000</v>
      </c>
      <c r="P18" s="488">
        <f t="shared" si="2"/>
        <v>100000</v>
      </c>
      <c r="Q18" s="488">
        <f t="shared" si="2"/>
        <v>100000</v>
      </c>
      <c r="R18" s="488">
        <f t="shared" si="2"/>
        <v>100000</v>
      </c>
      <c r="S18" s="488">
        <f t="shared" si="2"/>
        <v>100000</v>
      </c>
      <c r="T18" s="488">
        <f t="shared" si="2"/>
        <v>100000</v>
      </c>
      <c r="U18" s="488">
        <f t="shared" si="2"/>
        <v>100000</v>
      </c>
      <c r="V18" s="488">
        <f t="shared" si="2"/>
        <v>100000</v>
      </c>
      <c r="W18" s="488">
        <f t="shared" si="2"/>
        <v>100000</v>
      </c>
      <c r="X18" s="488">
        <f t="shared" si="2"/>
        <v>100000</v>
      </c>
      <c r="Y18" s="488">
        <f t="shared" si="2"/>
        <v>100000</v>
      </c>
      <c r="Z18" s="488">
        <f t="shared" si="2"/>
        <v>100000</v>
      </c>
      <c r="AA18" s="488">
        <f t="shared" si="2"/>
        <v>100000</v>
      </c>
      <c r="AB18" s="488">
        <f t="shared" si="2"/>
        <v>100000</v>
      </c>
      <c r="AC18" s="488">
        <f t="shared" si="2"/>
        <v>100000</v>
      </c>
      <c r="AD18" s="488">
        <f t="shared" si="2"/>
        <v>100000</v>
      </c>
      <c r="AE18" s="488">
        <f t="shared" si="2"/>
        <v>100000</v>
      </c>
      <c r="AF18" s="488">
        <f t="shared" si="2"/>
        <v>100000</v>
      </c>
      <c r="AG18" s="488">
        <f t="shared" si="2"/>
        <v>100000</v>
      </c>
      <c r="AH18" s="488">
        <f t="shared" si="2"/>
        <v>100000</v>
      </c>
      <c r="AI18" s="488">
        <f t="shared" si="2"/>
        <v>100000</v>
      </c>
      <c r="AJ18" s="488">
        <f t="shared" si="2"/>
        <v>100000</v>
      </c>
      <c r="AK18" s="488">
        <f t="shared" si="2"/>
        <v>100000</v>
      </c>
      <c r="AL18" s="488">
        <f t="shared" si="2"/>
        <v>100000</v>
      </c>
      <c r="AM18" s="488">
        <f t="shared" si="2"/>
        <v>100000</v>
      </c>
      <c r="AN18" s="488">
        <f t="shared" si="2"/>
        <v>100000</v>
      </c>
      <c r="AO18" s="488">
        <f t="shared" si="2"/>
        <v>100000</v>
      </c>
      <c r="AP18" s="488">
        <f t="shared" si="2"/>
        <v>100000</v>
      </c>
      <c r="AQ18" s="488">
        <f t="shared" si="2"/>
        <v>100000</v>
      </c>
      <c r="AR18" s="488">
        <f t="shared" si="2"/>
        <v>100000</v>
      </c>
      <c r="AS18" s="488">
        <f t="shared" si="2"/>
        <v>100000</v>
      </c>
      <c r="AT18" s="488">
        <f t="shared" si="2"/>
        <v>100000</v>
      </c>
      <c r="AU18" s="488">
        <f t="shared" si="2"/>
        <v>100000</v>
      </c>
      <c r="AV18" s="488">
        <f t="shared" si="2"/>
        <v>100000</v>
      </c>
      <c r="AW18" s="488">
        <f t="shared" si="2"/>
        <v>100000</v>
      </c>
      <c r="AX18" s="488">
        <f t="shared" si="2"/>
        <v>100000</v>
      </c>
      <c r="AY18" s="488">
        <f t="shared" si="2"/>
        <v>100000</v>
      </c>
      <c r="AZ18" s="488">
        <f t="shared" si="2"/>
        <v>100000</v>
      </c>
      <c r="BA18" s="488">
        <f t="shared" si="2"/>
        <v>100000</v>
      </c>
      <c r="BB18" s="488">
        <f t="shared" si="2"/>
        <v>100000</v>
      </c>
      <c r="BC18" s="488">
        <f t="shared" si="2"/>
        <v>100000</v>
      </c>
      <c r="BD18" s="488">
        <f t="shared" si="2"/>
        <v>100000</v>
      </c>
      <c r="BE18" s="488">
        <f t="shared" si="2"/>
        <v>100000</v>
      </c>
      <c r="BF18" s="488">
        <f t="shared" si="2"/>
        <v>100000</v>
      </c>
      <c r="BG18" s="488">
        <f t="shared" si="2"/>
        <v>100000</v>
      </c>
      <c r="BH18" s="488">
        <f t="shared" si="2"/>
        <v>100000</v>
      </c>
      <c r="BI18" s="488">
        <f t="shared" si="2"/>
        <v>100000</v>
      </c>
      <c r="BJ18" s="488">
        <f t="shared" si="2"/>
        <v>100000</v>
      </c>
      <c r="BK18" s="488">
        <f t="shared" si="2"/>
        <v>100000</v>
      </c>
      <c r="BL18" s="488">
        <f t="shared" si="2"/>
        <v>100000</v>
      </c>
      <c r="BM18" s="488">
        <f t="shared" si="2"/>
        <v>100000</v>
      </c>
      <c r="BN18" s="488">
        <f t="shared" si="2"/>
        <v>100000</v>
      </c>
      <c r="BO18" s="488">
        <f t="shared" si="2"/>
        <v>100000</v>
      </c>
      <c r="BP18" s="488">
        <f t="shared" si="2"/>
        <v>100000</v>
      </c>
      <c r="BQ18" s="488">
        <f t="shared" si="2"/>
        <v>100000</v>
      </c>
      <c r="BR18" s="488">
        <f t="shared" si="2"/>
        <v>100000</v>
      </c>
      <c r="BS18" s="488">
        <f t="shared" si="2"/>
        <v>100000</v>
      </c>
      <c r="BT18" s="488">
        <f t="shared" si="2"/>
        <v>100000</v>
      </c>
      <c r="BU18" s="488">
        <f t="shared" si="2"/>
        <v>100000</v>
      </c>
      <c r="BV18" s="488">
        <f t="shared" ref="BV18:EA18" si="3" xml:space="preserve"> IF( BV13 = 1, $F12, BV15 + BV16 - BV17)</f>
        <v>100000</v>
      </c>
      <c r="BW18" s="488">
        <f t="shared" si="3"/>
        <v>100000</v>
      </c>
      <c r="BX18" s="488">
        <f t="shared" si="3"/>
        <v>100000</v>
      </c>
      <c r="BY18" s="488">
        <f t="shared" si="3"/>
        <v>100000</v>
      </c>
      <c r="BZ18" s="488">
        <f t="shared" si="3"/>
        <v>100000</v>
      </c>
      <c r="CA18" s="488">
        <f t="shared" si="3"/>
        <v>100000</v>
      </c>
      <c r="CB18" s="488">
        <f t="shared" si="3"/>
        <v>100000</v>
      </c>
      <c r="CC18" s="488">
        <f t="shared" si="3"/>
        <v>100000</v>
      </c>
      <c r="CD18" s="488">
        <f t="shared" si="3"/>
        <v>100000</v>
      </c>
      <c r="CE18" s="488">
        <f t="shared" si="3"/>
        <v>100000</v>
      </c>
      <c r="CF18" s="488">
        <f t="shared" si="3"/>
        <v>100000</v>
      </c>
      <c r="CG18" s="488">
        <f t="shared" si="3"/>
        <v>100000</v>
      </c>
      <c r="CH18" s="488">
        <f t="shared" si="3"/>
        <v>100000</v>
      </c>
      <c r="CI18" s="488">
        <f t="shared" si="3"/>
        <v>100000</v>
      </c>
      <c r="CJ18" s="488">
        <f t="shared" si="3"/>
        <v>100000</v>
      </c>
      <c r="CK18" s="488">
        <f t="shared" si="3"/>
        <v>100000</v>
      </c>
      <c r="CL18" s="488">
        <f t="shared" si="3"/>
        <v>100000</v>
      </c>
      <c r="CM18" s="488">
        <f t="shared" si="3"/>
        <v>100000</v>
      </c>
      <c r="CN18" s="488">
        <f t="shared" si="3"/>
        <v>100000</v>
      </c>
      <c r="CO18" s="488">
        <f t="shared" si="3"/>
        <v>100000</v>
      </c>
      <c r="CP18" s="488">
        <f t="shared" si="3"/>
        <v>100000</v>
      </c>
      <c r="CQ18" s="488">
        <f t="shared" si="3"/>
        <v>100000</v>
      </c>
      <c r="CR18" s="488">
        <f t="shared" si="3"/>
        <v>100000</v>
      </c>
      <c r="CS18" s="488">
        <f t="shared" si="3"/>
        <v>100000</v>
      </c>
      <c r="CT18" s="488">
        <f t="shared" si="3"/>
        <v>100000</v>
      </c>
      <c r="CU18" s="488">
        <f t="shared" si="3"/>
        <v>100000</v>
      </c>
      <c r="CV18" s="488">
        <f t="shared" si="3"/>
        <v>100000</v>
      </c>
      <c r="CW18" s="488">
        <f t="shared" si="3"/>
        <v>100000</v>
      </c>
      <c r="CX18" s="488">
        <f t="shared" si="3"/>
        <v>100000</v>
      </c>
      <c r="CY18" s="488">
        <f t="shared" si="3"/>
        <v>100000</v>
      </c>
      <c r="CZ18" s="488">
        <f t="shared" si="3"/>
        <v>100000</v>
      </c>
      <c r="DA18" s="488">
        <f t="shared" si="3"/>
        <v>100000</v>
      </c>
      <c r="DB18" s="488">
        <f t="shared" si="3"/>
        <v>100000</v>
      </c>
      <c r="DC18" s="488">
        <f t="shared" si="3"/>
        <v>100000</v>
      </c>
      <c r="DD18" s="488">
        <f t="shared" si="3"/>
        <v>100000</v>
      </c>
      <c r="DE18" s="488">
        <f t="shared" si="3"/>
        <v>100000</v>
      </c>
      <c r="DF18" s="488">
        <f t="shared" si="3"/>
        <v>100000</v>
      </c>
      <c r="DG18" s="488">
        <f t="shared" si="3"/>
        <v>100000</v>
      </c>
      <c r="DH18" s="488">
        <f t="shared" si="3"/>
        <v>100000</v>
      </c>
      <c r="DI18" s="488">
        <f t="shared" si="3"/>
        <v>100000</v>
      </c>
      <c r="DJ18" s="488">
        <f t="shared" si="3"/>
        <v>100000</v>
      </c>
      <c r="DK18" s="488">
        <f t="shared" si="3"/>
        <v>100000</v>
      </c>
      <c r="DL18" s="488">
        <f t="shared" si="3"/>
        <v>100000</v>
      </c>
      <c r="DM18" s="488">
        <f t="shared" si="3"/>
        <v>100000</v>
      </c>
      <c r="DN18" s="488">
        <f t="shared" si="3"/>
        <v>100000</v>
      </c>
      <c r="DO18" s="488">
        <f t="shared" si="3"/>
        <v>100000</v>
      </c>
      <c r="DP18" s="488">
        <f t="shared" si="3"/>
        <v>100000</v>
      </c>
      <c r="DQ18" s="488">
        <f t="shared" si="3"/>
        <v>100000</v>
      </c>
      <c r="DR18" s="488">
        <f t="shared" si="3"/>
        <v>100000</v>
      </c>
      <c r="DS18" s="488">
        <f t="shared" si="3"/>
        <v>100000</v>
      </c>
      <c r="DT18" s="488">
        <f t="shared" si="3"/>
        <v>100000</v>
      </c>
      <c r="DU18" s="488">
        <f t="shared" si="3"/>
        <v>100000</v>
      </c>
      <c r="DV18" s="488">
        <f t="shared" si="3"/>
        <v>100000</v>
      </c>
      <c r="DW18" s="488">
        <f t="shared" si="3"/>
        <v>100000</v>
      </c>
      <c r="DX18" s="488">
        <f t="shared" si="3"/>
        <v>100000</v>
      </c>
      <c r="DY18" s="488">
        <f t="shared" si="3"/>
        <v>100000</v>
      </c>
      <c r="DZ18" s="488">
        <f t="shared" si="3"/>
        <v>100000</v>
      </c>
      <c r="EA18" s="488">
        <f t="shared" si="3"/>
        <v>100000</v>
      </c>
    </row>
    <row r="19" spans="1:131" outlineLevel="2" x14ac:dyDescent="0.35"/>
    <row r="20" spans="1:131" outlineLevel="2" x14ac:dyDescent="0.35"/>
    <row r="22" spans="1:131" x14ac:dyDescent="0.35">
      <c r="A22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2:H12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46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227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InpC!E$48</f>
        <v>Share capital - initial balance</v>
      </c>
      <c r="F10" s="491">
        <f xml:space="preserve"> InpC!F$48</f>
        <v>100000</v>
      </c>
      <c r="G10" s="491" t="str">
        <f xml:space="preserve"> InpC!G$48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228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hidden="1" outlineLevel="1" x14ac:dyDescent="0.35">
      <c r="A14" s="480"/>
      <c r="B14" s="480"/>
      <c r="C14" s="481"/>
      <c r="D14" s="482"/>
      <c r="E14" s="186" t="s">
        <v>232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hidden="1" outlineLevel="1" x14ac:dyDescent="0.35">
      <c r="A15" s="480"/>
      <c r="B15" s="480"/>
      <c r="C15" s="481"/>
      <c r="D15" s="482"/>
      <c r="E15" s="186" t="s">
        <v>233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hidden="1" outlineLevel="1" x14ac:dyDescent="0.35">
      <c r="A16" s="485"/>
      <c r="B16" s="485"/>
      <c r="C16" s="486"/>
      <c r="D16" s="487"/>
      <c r="E16" s="488" t="s">
        <v>229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G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hidden="1" outlineLevel="1" x14ac:dyDescent="0.35"/>
    <row r="18" spans="1:131" hidden="1" outlineLevel="1" x14ac:dyDescent="0.35"/>
    <row r="20" spans="1:131" collapsed="1" x14ac:dyDescent="0.35">
      <c r="A20" s="8" t="s">
        <v>160</v>
      </c>
    </row>
    <row r="21" spans="1:131" hidden="1" outlineLevel="1" x14ac:dyDescent="0.35"/>
    <row r="22" spans="1:131" hidden="1" outlineLevel="1" x14ac:dyDescent="0.35">
      <c r="A22" s="187"/>
      <c r="B22" s="187"/>
      <c r="C22" s="188"/>
      <c r="D22" s="189"/>
      <c r="E22" s="491" t="str">
        <f xml:space="preserve"> InpC!E$43</f>
        <v xml:space="preserve">Retained earnings - initial balance </v>
      </c>
      <c r="F22" s="491">
        <f xml:space="preserve"> InpC!F$43</f>
        <v>0</v>
      </c>
      <c r="G22" s="491" t="str">
        <f xml:space="preserve"> InpC!G$43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hidden="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hidden="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hidden="1" outlineLevel="1" x14ac:dyDescent="0.35">
      <c r="E25" s="185" t="s">
        <v>158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4824.75</v>
      </c>
      <c r="O25" s="185">
        <f t="shared" si="8"/>
        <v>10120.490625</v>
      </c>
      <c r="P25" s="185">
        <f t="shared" si="8"/>
        <v>12183.024953124999</v>
      </c>
      <c r="Q25" s="185">
        <f t="shared" si="8"/>
        <v>14243.656015390625</v>
      </c>
      <c r="R25" s="185">
        <f t="shared" si="8"/>
        <v>19034.933064124296</v>
      </c>
      <c r="S25" s="185">
        <f t="shared" si="8"/>
        <v>24294.810154818053</v>
      </c>
      <c r="T25" s="185">
        <f t="shared" si="8"/>
        <v>26337.518969273733</v>
      </c>
      <c r="U25" s="185">
        <f t="shared" si="8"/>
        <v>28378.286166110152</v>
      </c>
      <c r="V25" s="185">
        <f t="shared" si="8"/>
        <v>33136.06598615137</v>
      </c>
      <c r="W25" s="185">
        <f t="shared" si="8"/>
        <v>38360.06620451311</v>
      </c>
      <c r="X25" s="185">
        <f t="shared" si="8"/>
        <v>40382.855417308405</v>
      </c>
      <c r="Y25" s="185">
        <f t="shared" si="8"/>
        <v>42403.663887917384</v>
      </c>
      <c r="Z25" s="185">
        <f t="shared" si="8"/>
        <v>47127.918477715844</v>
      </c>
      <c r="AA25" s="185">
        <f t="shared" si="8"/>
        <v>52316.024687946199</v>
      </c>
      <c r="AB25" s="185">
        <f t="shared" si="8"/>
        <v>54318.796795736904</v>
      </c>
      <c r="AC25" s="185">
        <f t="shared" si="8"/>
        <v>56319.548248394633</v>
      </c>
      <c r="AD25" s="185">
        <f t="shared" si="8"/>
        <v>61010.24582332703</v>
      </c>
      <c r="AE25" s="185">
        <f t="shared" si="8"/>
        <v>66162.437032883245</v>
      </c>
      <c r="AF25" s="185">
        <f t="shared" si="8"/>
        <v>68145.09105571032</v>
      </c>
      <c r="AG25" s="185">
        <f t="shared" si="8"/>
        <v>70125.683706191907</v>
      </c>
      <c r="AH25" s="185">
        <f t="shared" si="8"/>
        <v>74782.78863834517</v>
      </c>
      <c r="AI25" s="185">
        <f t="shared" si="8"/>
        <v>79899.039937695678</v>
      </c>
      <c r="AJ25" s="185">
        <f t="shared" si="8"/>
        <v>81861.471356451482</v>
      </c>
      <c r="AK25" s="185">
        <f t="shared" si="8"/>
        <v>83821.799865177047</v>
      </c>
      <c r="AL25" s="185">
        <f t="shared" si="8"/>
        <v>88445.272621838565</v>
      </c>
      <c r="AM25" s="185">
        <f t="shared" si="8"/>
        <v>93525.555122916703</v>
      </c>
      <c r="AN25" s="185">
        <f t="shared" si="8"/>
        <v>95467.655815513703</v>
      </c>
      <c r="AO25" s="185">
        <f t="shared" si="8"/>
        <v>97407.611223390588</v>
      </c>
      <c r="AP25" s="185">
        <f t="shared" si="8"/>
        <v>101997.40830421961</v>
      </c>
      <c r="AQ25" s="185">
        <f t="shared" si="8"/>
        <v>107041.6890775506</v>
      </c>
      <c r="AR25" s="185">
        <f t="shared" si="8"/>
        <v>108963.34725376662</v>
      </c>
      <c r="AS25" s="185">
        <f t="shared" si="8"/>
        <v>110882.81691670144</v>
      </c>
      <c r="AT25" s="185">
        <f t="shared" si="8"/>
        <v>115438.89078955568</v>
      </c>
      <c r="AU25" s="185">
        <f t="shared" si="8"/>
        <v>120447.13280003071</v>
      </c>
      <c r="AV25" s="185">
        <f t="shared" si="8"/>
        <v>122348.23293500427</v>
      </c>
      <c r="AW25" s="185">
        <f t="shared" si="8"/>
        <v>124247.10045705839</v>
      </c>
      <c r="AX25" s="185">
        <f t="shared" si="8"/>
        <v>128769.39949244888</v>
      </c>
      <c r="AY25" s="185">
        <f t="shared" si="8"/>
        <v>133741.56153371933</v>
      </c>
      <c r="AZ25" s="185">
        <f t="shared" si="8"/>
        <v>135621.98430006794</v>
      </c>
      <c r="BA25" s="185">
        <f t="shared" si="8"/>
        <v>137500.12946522908</v>
      </c>
      <c r="BB25" s="185">
        <f t="shared" si="8"/>
        <v>141988.59786937633</v>
      </c>
      <c r="BC25" s="185">
        <f t="shared" si="8"/>
        <v>146924.63449684085</v>
      </c>
      <c r="BD25" s="185">
        <f t="shared" si="8"/>
        <v>148784.25669537482</v>
      </c>
      <c r="BE25" s="185">
        <f t="shared" si="8"/>
        <v>150641.55539791717</v>
      </c>
      <c r="BF25" s="185">
        <f t="shared" si="8"/>
        <v>155096.13314438047</v>
      </c>
      <c r="BG25" s="185">
        <f t="shared" si="8"/>
        <v>159995.99460673681</v>
      </c>
      <c r="BH25" s="185">
        <f t="shared" si="8"/>
        <v>161834.68909574041</v>
      </c>
      <c r="BI25" s="185">
        <f t="shared" si="8"/>
        <v>163671.01326914495</v>
      </c>
      <c r="BJ25" s="185">
        <f t="shared" si="8"/>
        <v>168091.63602899687</v>
      </c>
      <c r="BK25" s="185">
        <f t="shared" si="8"/>
        <v>172955.26819833036</v>
      </c>
      <c r="BL25" s="185">
        <f t="shared" si="8"/>
        <v>174772.90382138162</v>
      </c>
      <c r="BM25" s="185">
        <f t="shared" si="8"/>
        <v>176588.12136578787</v>
      </c>
      <c r="BN25" s="185">
        <f t="shared" si="8"/>
        <v>180974.72043630457</v>
      </c>
      <c r="BO25" s="185">
        <f t="shared" si="8"/>
        <v>185802.06473668362</v>
      </c>
      <c r="BP25" s="185">
        <f t="shared" si="8"/>
        <v>187598.50624898355</v>
      </c>
      <c r="BQ25" s="185">
        <f t="shared" si="8"/>
        <v>189392.48095714324</v>
      </c>
      <c r="BR25" s="185">
        <f t="shared" si="8"/>
        <v>193744.98318898145</v>
      </c>
      <c r="BS25" s="185">
        <f t="shared" si="8"/>
        <v>198535.97652353087</v>
      </c>
      <c r="BT25" s="185">
        <f t="shared" si="8"/>
        <v>200311.08451671223</v>
      </c>
      <c r="BU25" s="185">
        <f t="shared" si="8"/>
        <v>202083.67599841495</v>
      </c>
      <c r="BV25" s="185">
        <f t="shared" ref="BV25:EA25" si="9">BU28</f>
        <v>206402.00372124533</v>
      </c>
      <c r="BW25" s="185">
        <f t="shared" si="9"/>
        <v>211156.57839766698</v>
      </c>
      <c r="BX25" s="185">
        <f t="shared" si="9"/>
        <v>212910.20922305205</v>
      </c>
      <c r="BY25" s="185">
        <f t="shared" si="9"/>
        <v>214661.27282799236</v>
      </c>
      <c r="BZ25" s="185">
        <f t="shared" si="9"/>
        <v>218945.34377455848</v>
      </c>
      <c r="CA25" s="185">
        <f t="shared" si="9"/>
        <v>223663.42742906851</v>
      </c>
      <c r="CB25" s="185">
        <f t="shared" si="9"/>
        <v>225395.43311934493</v>
      </c>
      <c r="CC25" s="185">
        <f t="shared" si="9"/>
        <v>227124.81985839942</v>
      </c>
      <c r="CD25" s="185">
        <f t="shared" si="9"/>
        <v>231374.5470869712</v>
      </c>
      <c r="CE25" s="185">
        <f t="shared" si="9"/>
        <v>236056.06260662223</v>
      </c>
      <c r="CF25" s="185">
        <f t="shared" si="9"/>
        <v>237766.29079590517</v>
      </c>
      <c r="CG25" s="185">
        <f t="shared" si="9"/>
        <v>239473.84726078794</v>
      </c>
      <c r="CH25" s="185">
        <f t="shared" si="9"/>
        <v>243689.13907597723</v>
      </c>
      <c r="CI25" s="185">
        <f t="shared" si="9"/>
        <v>248334.00451933339</v>
      </c>
      <c r="CJ25" s="185">
        <f t="shared" si="9"/>
        <v>250022.29836158163</v>
      </c>
      <c r="CK25" s="185">
        <f t="shared" si="9"/>
        <v>251707.8666428455</v>
      </c>
      <c r="CL25" s="185">
        <f t="shared" si="9"/>
        <v>255888.62651475161</v>
      </c>
      <c r="CM25" s="185">
        <f t="shared" si="9"/>
        <v>260496.75503088385</v>
      </c>
      <c r="CN25" s="185">
        <f t="shared" si="9"/>
        <v>262162.95311663684</v>
      </c>
      <c r="CO25" s="185">
        <f t="shared" si="9"/>
        <v>263826.37071998714</v>
      </c>
      <c r="CP25" s="185">
        <f t="shared" si="9"/>
        <v>267972.4972016387</v>
      </c>
      <c r="CQ25" s="185">
        <f t="shared" si="9"/>
        <v>272543.7969474066</v>
      </c>
      <c r="CR25" s="185">
        <f t="shared" si="9"/>
        <v>274187.73321880889</v>
      </c>
      <c r="CS25" s="185">
        <f t="shared" si="9"/>
        <v>275828.8329796961</v>
      </c>
      <c r="CT25" s="185">
        <f t="shared" si="9"/>
        <v>279940.21962275542</v>
      </c>
      <c r="CU25" s="185">
        <f t="shared" si="9"/>
        <v>284474.59367834154</v>
      </c>
      <c r="CV25" s="185">
        <f t="shared" si="9"/>
        <v>286096.09734242008</v>
      </c>
      <c r="CW25" s="185">
        <f t="shared" si="9"/>
        <v>287714.70733887661</v>
      </c>
      <c r="CX25" s="185">
        <f t="shared" si="9"/>
        <v>291791.24260757182</v>
      </c>
      <c r="CY25" s="185">
        <f t="shared" si="9"/>
        <v>296288.58889023389</v>
      </c>
      <c r="CZ25" s="185">
        <f t="shared" si="9"/>
        <v>297887.48433039332</v>
      </c>
      <c r="DA25" s="185">
        <f t="shared" si="9"/>
        <v>299483.42779407953</v>
      </c>
      <c r="DB25" s="185">
        <f t="shared" si="9"/>
        <v>303524.99497732933</v>
      </c>
      <c r="DC25" s="185">
        <f t="shared" si="9"/>
        <v>307985.20615333458</v>
      </c>
      <c r="DD25" s="185">
        <f t="shared" si="9"/>
        <v>309561.31283903489</v>
      </c>
      <c r="DE25" s="185">
        <f t="shared" si="9"/>
        <v>311134.40806445817</v>
      </c>
      <c r="DF25" s="185">
        <f t="shared" si="9"/>
        <v>315140.885186153</v>
      </c>
      <c r="DG25" s="185">
        <f t="shared" si="9"/>
        <v>319563.8485808585</v>
      </c>
      <c r="DH25" s="185">
        <f t="shared" si="9"/>
        <v>321116.98097543803</v>
      </c>
      <c r="DI25" s="185">
        <f t="shared" si="9"/>
        <v>322667.04122730839</v>
      </c>
      <c r="DJ25" s="185">
        <f t="shared" si="9"/>
        <v>322667.04122730839</v>
      </c>
      <c r="DK25" s="185">
        <f t="shared" si="9"/>
        <v>322667.04122730839</v>
      </c>
      <c r="DL25" s="185">
        <f t="shared" si="9"/>
        <v>322667.04122730839</v>
      </c>
      <c r="DM25" s="185">
        <f t="shared" si="9"/>
        <v>322667.04122730839</v>
      </c>
      <c r="DN25" s="185">
        <f t="shared" si="9"/>
        <v>322667.04122730839</v>
      </c>
      <c r="DO25" s="185">
        <f t="shared" si="9"/>
        <v>322667.04122730839</v>
      </c>
      <c r="DP25" s="185">
        <f t="shared" si="9"/>
        <v>322667.04122730839</v>
      </c>
      <c r="DQ25" s="185">
        <f t="shared" si="9"/>
        <v>322667.04122730839</v>
      </c>
      <c r="DR25" s="185">
        <f t="shared" si="9"/>
        <v>322667.04122730839</v>
      </c>
      <c r="DS25" s="185">
        <f t="shared" si="9"/>
        <v>322667.04122730839</v>
      </c>
      <c r="DT25" s="185">
        <f t="shared" si="9"/>
        <v>322667.04122730839</v>
      </c>
      <c r="DU25" s="185">
        <f t="shared" si="9"/>
        <v>322667.04122730839</v>
      </c>
      <c r="DV25" s="185">
        <f t="shared" si="9"/>
        <v>322667.04122730839</v>
      </c>
      <c r="DW25" s="185">
        <f t="shared" si="9"/>
        <v>322667.04122730839</v>
      </c>
      <c r="DX25" s="185">
        <f t="shared" si="9"/>
        <v>322667.04122730839</v>
      </c>
      <c r="DY25" s="185">
        <f t="shared" si="9"/>
        <v>322667.04122730839</v>
      </c>
      <c r="DZ25" s="185">
        <f t="shared" si="9"/>
        <v>322667.04122730839</v>
      </c>
      <c r="EA25" s="185">
        <f t="shared" si="9"/>
        <v>322667.04122730839</v>
      </c>
    </row>
    <row r="26" spans="1:131" s="122" customFormat="1" hidden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322667.04122730839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4824.75</v>
      </c>
      <c r="N26" s="484">
        <f xml:space="preserve"> 'FS Qtr'!N$22</f>
        <v>5295.7406250000004</v>
      </c>
      <c r="O26" s="484">
        <f xml:space="preserve"> 'FS Qtr'!O$22</f>
        <v>2062.5343281249989</v>
      </c>
      <c r="P26" s="484">
        <f xml:space="preserve"> 'FS Qtr'!P$22</f>
        <v>2060.6310622656251</v>
      </c>
      <c r="Q26" s="484">
        <f xml:space="preserve"> 'FS Qtr'!Q$22</f>
        <v>4791.2770487336711</v>
      </c>
      <c r="R26" s="484">
        <f xml:space="preserve"> 'FS Qtr'!R$22</f>
        <v>5259.8770906937561</v>
      </c>
      <c r="S26" s="484">
        <f xml:space="preserve"> 'FS Qtr'!S$22</f>
        <v>2042.7088144556815</v>
      </c>
      <c r="T26" s="484">
        <f xml:space="preserve"> 'FS Qtr'!T$22</f>
        <v>2040.7671968364189</v>
      </c>
      <c r="U26" s="484">
        <f xml:space="preserve"> 'FS Qtr'!U$22</f>
        <v>4757.7798200412162</v>
      </c>
      <c r="V26" s="484">
        <f xml:space="preserve"> 'FS Qtr'!V$22</f>
        <v>5224.000218361738</v>
      </c>
      <c r="W26" s="484">
        <f xml:space="preserve"> 'FS Qtr'!W$22</f>
        <v>2022.7892127952941</v>
      </c>
      <c r="X26" s="484">
        <f xml:space="preserve"> 'FS Qtr'!X$22</f>
        <v>2020.8084706089812</v>
      </c>
      <c r="Y26" s="484">
        <f xml:space="preserve"> 'FS Qtr'!Y$22</f>
        <v>4724.2545897984583</v>
      </c>
      <c r="Z26" s="484">
        <f xml:space="preserve"> 'FS Qtr'!Z$22</f>
        <v>5188.1062102303531</v>
      </c>
      <c r="AA26" s="484">
        <f xml:space="preserve"> 'FS Qtr'!AA$22</f>
        <v>2002.7721077907047</v>
      </c>
      <c r="AB26" s="484">
        <f xml:space="preserve"> 'FS Qtr'!AB$22</f>
        <v>2000.7514526577284</v>
      </c>
      <c r="AC26" s="484">
        <f xml:space="preserve"> 'FS Qtr'!AC$22</f>
        <v>4690.6975749323938</v>
      </c>
      <c r="AD26" s="484">
        <f xml:space="preserve"> 'FS Qtr'!AD$22</f>
        <v>5152.191209556212</v>
      </c>
      <c r="AE26" s="484">
        <f xml:space="preserve"> 'FS Qtr'!AE$22</f>
        <v>1982.6540228270774</v>
      </c>
      <c r="AF26" s="484">
        <f xml:space="preserve"> 'FS Qtr'!AF$22</f>
        <v>1980.5926504815811</v>
      </c>
      <c r="AG26" s="484">
        <f xml:space="preserve"> 'FS Qtr'!AG$22</f>
        <v>4657.1049321532691</v>
      </c>
      <c r="AH26" s="484">
        <f xml:space="preserve"> 'FS Qtr'!AH$22</f>
        <v>5116.2512993505097</v>
      </c>
      <c r="AI26" s="484">
        <f xml:space="preserve"> 'FS Qtr'!AI$22</f>
        <v>1962.4314187558036</v>
      </c>
      <c r="AJ26" s="484">
        <f xml:space="preserve"> 'FS Qtr'!AJ$22</f>
        <v>1960.3285087255713</v>
      </c>
      <c r="AK26" s="484">
        <f xml:space="preserve"> 'FS Qtr'!AK$22</f>
        <v>4623.4727566615193</v>
      </c>
      <c r="AL26" s="484">
        <f xml:space="preserve"> 'FS Qtr'!AL$22</f>
        <v>5080.2825010781335</v>
      </c>
      <c r="AM26" s="484">
        <f xml:space="preserve"> 'FS Qtr'!AM$22</f>
        <v>1942.1006925969973</v>
      </c>
      <c r="AN26" s="484">
        <f xml:space="preserve"> 'FS Qtr'!AN$22</f>
        <v>1939.9554078768863</v>
      </c>
      <c r="AO26" s="484">
        <f xml:space="preserve"> 'FS Qtr'!AO$22</f>
        <v>4589.7970808290256</v>
      </c>
      <c r="AP26" s="484">
        <f xml:space="preserve"> 'FS Qtr'!AP$22</f>
        <v>5044.2807733309892</v>
      </c>
      <c r="AQ26" s="484">
        <f xml:space="preserve"> 'FS Qtr'!AQ$22</f>
        <v>1921.6581762160254</v>
      </c>
      <c r="AR26" s="484">
        <f xml:space="preserve"> 'FS Qtr'!AR$22</f>
        <v>1919.4696629348209</v>
      </c>
      <c r="AS26" s="484">
        <f xml:space="preserve"> 'FS Qtr'!AS$22</f>
        <v>4556.0738728542283</v>
      </c>
      <c r="AT26" s="484">
        <f xml:space="preserve"> 'FS Qtr'!AT$22</f>
        <v>5008.2420104750345</v>
      </c>
      <c r="AU26" s="484">
        <f xml:space="preserve"> 'FS Qtr'!AU$22</f>
        <v>1901.1001349735598</v>
      </c>
      <c r="AV26" s="484">
        <f xml:space="preserve"> 'FS Qtr'!AV$22</f>
        <v>1898.867522054114</v>
      </c>
      <c r="AW26" s="484">
        <f xml:space="preserve"> 'FS Qtr'!AW$22</f>
        <v>4522.2990353904879</v>
      </c>
      <c r="AX26" s="484">
        <f xml:space="preserve"> 'FS Qtr'!AX$22</f>
        <v>4972.1620412704606</v>
      </c>
      <c r="AY26" s="484">
        <f xml:space="preserve"> 'FS Qtr'!AY$22</f>
        <v>1880.4227663486026</v>
      </c>
      <c r="AZ26" s="484">
        <f xml:space="preserve"> 'FS Qtr'!AZ$22</f>
        <v>1878.1451651611287</v>
      </c>
      <c r="BA26" s="484">
        <f xml:space="preserve"> 'FS Qtr'!BA$22</f>
        <v>4488.4684041472365</v>
      </c>
      <c r="BB26" s="484">
        <f xml:space="preserve"> 'FS Qtr'!BB$22</f>
        <v>4936.0366274645103</v>
      </c>
      <c r="BC26" s="484">
        <f xml:space="preserve"> 'FS Qtr'!BC$22</f>
        <v>1859.6221985339619</v>
      </c>
      <c r="BD26" s="484">
        <f xml:space="preserve"> 'FS Qtr'!BD$22</f>
        <v>1857.2987025423363</v>
      </c>
      <c r="BE26" s="484">
        <f xml:space="preserve"> 'FS Qtr'!BE$22</f>
        <v>4454.5777464633084</v>
      </c>
      <c r="BF26" s="484">
        <f xml:space="preserve"> 'FS Qtr'!BF$22</f>
        <v>4899.8614623563581</v>
      </c>
      <c r="BG26" s="484">
        <f xml:space="preserve"> 'FS Qtr'!BG$22</f>
        <v>1838.694489003592</v>
      </c>
      <c r="BH26" s="484">
        <f xml:space="preserve"> 'FS Qtr'!BH$22</f>
        <v>1836.3241734045353</v>
      </c>
      <c r="BI26" s="484">
        <f xml:space="preserve"> 'FS Qtr'!BI$22</f>
        <v>4420.6227598519172</v>
      </c>
      <c r="BJ26" s="484">
        <f xml:space="preserve"> 'FS Qtr'!BJ$22</f>
        <v>4863.6321693334994</v>
      </c>
      <c r="BK26" s="484">
        <f xml:space="preserve"> 'FS Qtr'!BK$22</f>
        <v>1817.6356230512629</v>
      </c>
      <c r="BL26" s="484">
        <f xml:space="preserve"> 'FS Qtr'!BL$22</f>
        <v>1815.2175444062455</v>
      </c>
      <c r="BM26" s="484">
        <f xml:space="preserve"> 'FS Qtr'!BM$22</f>
        <v>4386.5990705166932</v>
      </c>
      <c r="BN26" s="484">
        <f xml:space="preserve"> 'FS Qtr'!BN$22</f>
        <v>4827.3443003790517</v>
      </c>
      <c r="BO26" s="484">
        <f xml:space="preserve"> 'FS Qtr'!BO$22</f>
        <v>1796.4415122999467</v>
      </c>
      <c r="BP26" s="484">
        <f xml:space="preserve"> 'FS Qtr'!BP$22</f>
        <v>1793.9747081596815</v>
      </c>
      <c r="BQ26" s="484">
        <f xml:space="preserve"> 'FS Qtr'!BQ$22</f>
        <v>4352.5022318382098</v>
      </c>
      <c r="BR26" s="484">
        <f xml:space="preserve"> 'FS Qtr'!BR$22</f>
        <v>4790.9933345494137</v>
      </c>
      <c r="BS26" s="484">
        <f xml:space="preserve"> 'FS Qtr'!BS$22</f>
        <v>1775.1079931813654</v>
      </c>
      <c r="BT26" s="484">
        <f xml:space="preserve"> 'FS Qtr'!BT$22</f>
        <v>1772.5914817027297</v>
      </c>
      <c r="BU26" s="484">
        <f xml:space="preserve"> 'FS Qtr'!BU$22</f>
        <v>4318.3277228303778</v>
      </c>
      <c r="BV26" s="484">
        <f xml:space="preserve"> 'FS Qtr'!BV$22</f>
        <v>4754.5746764216574</v>
      </c>
      <c r="BW26" s="484">
        <f xml:space="preserve"> 'FS Qtr'!BW$22</f>
        <v>1753.6308253850625</v>
      </c>
      <c r="BX26" s="484">
        <f xml:space="preserve"> 'FS Qtr'!BX$22</f>
        <v>1751.0636049403042</v>
      </c>
      <c r="BY26" s="484">
        <f xml:space="preserve"> 'FS Qtr'!BY$22</f>
        <v>4284.0709465661339</v>
      </c>
      <c r="BZ26" s="484">
        <f xml:space="preserve"> 'FS Qtr'!BZ$22</f>
        <v>4718.0836545100374</v>
      </c>
      <c r="CA26" s="484">
        <f xml:space="preserve"> 'FS Qtr'!CA$22</f>
        <v>1732.005690276415</v>
      </c>
      <c r="CB26" s="484">
        <f xml:space="preserve"> 'FS Qtr'!CB$22</f>
        <v>1729.3867390544797</v>
      </c>
      <c r="CC26" s="484">
        <f xml:space="preserve"> 'FS Qtr'!CC$22</f>
        <v>4249.7272285717709</v>
      </c>
      <c r="CD26" s="484">
        <f xml:space="preserve"> 'FS Qtr'!CD$22</f>
        <v>4681.5155196510214</v>
      </c>
      <c r="CE26" s="484">
        <f xml:space="preserve"> 'FS Qtr'!CE$22</f>
        <v>1710.2281892829346</v>
      </c>
      <c r="CF26" s="484">
        <f xml:space="preserve"> 'FS Qtr'!CF$22</f>
        <v>1707.5564648827649</v>
      </c>
      <c r="CG26" s="484">
        <f xml:space="preserve"> 'FS Qtr'!CG$22</f>
        <v>4215.2918151892882</v>
      </c>
      <c r="CH26" s="484">
        <f xml:space="preserve"> 'FS Qtr'!CH$22</f>
        <v>4644.8654433561715</v>
      </c>
      <c r="CI26" s="484">
        <f xml:space="preserve"> 'FS Qtr'!CI$22</f>
        <v>1688.2938422482339</v>
      </c>
      <c r="CJ26" s="484">
        <f xml:space="preserve"> 'FS Qtr'!CJ$22</f>
        <v>1685.5682812638684</v>
      </c>
      <c r="CK26" s="484">
        <f xml:space="preserve"> 'FS Qtr'!CK$22</f>
        <v>4180.759871906117</v>
      </c>
      <c r="CL26" s="484">
        <f xml:space="preserve"> 'FS Qtr'!CL$22</f>
        <v>4608.1285161322512</v>
      </c>
      <c r="CM26" s="484">
        <f xml:space="preserve"> 'FS Qtr'!CM$22</f>
        <v>1666.1980857529932</v>
      </c>
      <c r="CN26" s="484">
        <f xml:space="preserve"> 'FS Qtr'!CN$22</f>
        <v>1663.417603350309</v>
      </c>
      <c r="CO26" s="484">
        <f xml:space="preserve"> 'FS Qtr'!CO$22</f>
        <v>4146.1264816515677</v>
      </c>
      <c r="CP26" s="484">
        <f xml:space="preserve"> 'FS Qtr'!CP$22</f>
        <v>4571.2997457678875</v>
      </c>
      <c r="CQ26" s="484">
        <f xml:space="preserve"> 'FS Qtr'!CQ$22</f>
        <v>1643.9362714022809</v>
      </c>
      <c r="CR26" s="484">
        <f xml:space="preserve"> 'FS Qtr'!CR$22</f>
        <v>1641.0997608872035</v>
      </c>
      <c r="CS26" s="484">
        <f xml:space="preserve"> 'FS Qtr'!CS$22</f>
        <v>4111.3866430593098</v>
      </c>
      <c r="CT26" s="484">
        <f xml:space="preserve"> 'FS Qtr'!CT$22</f>
        <v>4534.3740555861114</v>
      </c>
      <c r="CU26" s="484">
        <f xml:space="preserve"> 'FS Qtr'!CU$22</f>
        <v>1621.503664078522</v>
      </c>
      <c r="CV26" s="484">
        <f xml:space="preserve"> 'FS Qtr'!CV$22</f>
        <v>1618.6099964565374</v>
      </c>
      <c r="CW26" s="484">
        <f xml:space="preserve"> 'FS Qtr'!CW$22</f>
        <v>4076.5352686952083</v>
      </c>
      <c r="CX26" s="484">
        <f xml:space="preserve"> 'FS Qtr'!CX$22</f>
        <v>4497.3462826620735</v>
      </c>
      <c r="CY26" s="484">
        <f xml:space="preserve"> 'FS Qtr'!CY$22</f>
        <v>1598.8954401594424</v>
      </c>
      <c r="CZ26" s="484">
        <f xml:space="preserve"> 'FS Qtr'!CZ$22</f>
        <v>1595.9434636862329</v>
      </c>
      <c r="DA26" s="484">
        <f xml:space="preserve"> 'FS Qtr'!DA$22</f>
        <v>4041.5671832498269</v>
      </c>
      <c r="DB26" s="484">
        <f xml:space="preserve"> 'FS Qtr'!DB$22</f>
        <v>4460.2111760052694</v>
      </c>
      <c r="DC26" s="484">
        <f xml:space="preserve"> 'FS Qtr'!DC$22</f>
        <v>1576.1066857002791</v>
      </c>
      <c r="DD26" s="484">
        <f xml:space="preserve"> 'FS Qtr'!DD$22</f>
        <v>1573.0952254233007</v>
      </c>
      <c r="DE26" s="484">
        <f xml:space="preserve"> 'FS Qtr'!DE$22</f>
        <v>4006.477121694857</v>
      </c>
      <c r="DF26" s="484">
        <f xml:space="preserve"> 'FS Qtr'!DF$22</f>
        <v>4422.9633947055136</v>
      </c>
      <c r="DG26" s="484">
        <f xml:space="preserve"> 'FS Qtr'!DG$22</f>
        <v>1553.132394579522</v>
      </c>
      <c r="DH26" s="484">
        <f xml:space="preserve"> 'FS Qtr'!DH$22</f>
        <v>1550.0602518703508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hidden="1" outlineLevel="1" x14ac:dyDescent="0.35">
      <c r="E27" s="186" t="s">
        <v>163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483" customFormat="1" hidden="1" outlineLevel="1" x14ac:dyDescent="0.35">
      <c r="A28" s="485"/>
      <c r="B28" s="485"/>
      <c r="C28" s="486"/>
      <c r="D28" s="487"/>
      <c r="E28" s="488" t="s">
        <v>159</v>
      </c>
      <c r="F28" s="488"/>
      <c r="G28" s="488" t="str">
        <f xml:space="preserve"> SMU</f>
        <v>$ 000s</v>
      </c>
      <c r="H28" s="488"/>
      <c r="I28" s="489"/>
      <c r="J28" s="488">
        <f t="shared" ref="J28:BU28" si="10" xml:space="preserve"> IF( J23 = 1, $F22, J25 + J26 - J27)</f>
        <v>0</v>
      </c>
      <c r="K28" s="488">
        <f t="shared" si="10"/>
        <v>0</v>
      </c>
      <c r="L28" s="488">
        <f t="shared" si="10"/>
        <v>0</v>
      </c>
      <c r="M28" s="488">
        <f t="shared" si="10"/>
        <v>4824.75</v>
      </c>
      <c r="N28" s="488">
        <f t="shared" si="10"/>
        <v>10120.490625</v>
      </c>
      <c r="O28" s="488">
        <f t="shared" si="10"/>
        <v>12183.024953124999</v>
      </c>
      <c r="P28" s="488">
        <f t="shared" si="10"/>
        <v>14243.656015390625</v>
      </c>
      <c r="Q28" s="488">
        <f t="shared" si="10"/>
        <v>19034.933064124296</v>
      </c>
      <c r="R28" s="488">
        <f t="shared" si="10"/>
        <v>24294.810154818053</v>
      </c>
      <c r="S28" s="488">
        <f t="shared" si="10"/>
        <v>26337.518969273733</v>
      </c>
      <c r="T28" s="488">
        <f t="shared" si="10"/>
        <v>28378.286166110152</v>
      </c>
      <c r="U28" s="488">
        <f t="shared" si="10"/>
        <v>33136.06598615137</v>
      </c>
      <c r="V28" s="488">
        <f t="shared" si="10"/>
        <v>38360.06620451311</v>
      </c>
      <c r="W28" s="488">
        <f t="shared" si="10"/>
        <v>40382.855417308405</v>
      </c>
      <c r="X28" s="488">
        <f t="shared" si="10"/>
        <v>42403.663887917384</v>
      </c>
      <c r="Y28" s="488">
        <f t="shared" si="10"/>
        <v>47127.918477715844</v>
      </c>
      <c r="Z28" s="488">
        <f t="shared" si="10"/>
        <v>52316.024687946199</v>
      </c>
      <c r="AA28" s="488">
        <f t="shared" si="10"/>
        <v>54318.796795736904</v>
      </c>
      <c r="AB28" s="488">
        <f t="shared" si="10"/>
        <v>56319.548248394633</v>
      </c>
      <c r="AC28" s="488">
        <f t="shared" si="10"/>
        <v>61010.24582332703</v>
      </c>
      <c r="AD28" s="488">
        <f t="shared" si="10"/>
        <v>66162.437032883245</v>
      </c>
      <c r="AE28" s="488">
        <f t="shared" si="10"/>
        <v>68145.09105571032</v>
      </c>
      <c r="AF28" s="488">
        <f t="shared" si="10"/>
        <v>70125.683706191907</v>
      </c>
      <c r="AG28" s="488">
        <f t="shared" si="10"/>
        <v>74782.78863834517</v>
      </c>
      <c r="AH28" s="488">
        <f t="shared" si="10"/>
        <v>79899.039937695678</v>
      </c>
      <c r="AI28" s="488">
        <f t="shared" si="10"/>
        <v>81861.471356451482</v>
      </c>
      <c r="AJ28" s="488">
        <f t="shared" si="10"/>
        <v>83821.799865177047</v>
      </c>
      <c r="AK28" s="488">
        <f t="shared" si="10"/>
        <v>88445.272621838565</v>
      </c>
      <c r="AL28" s="488">
        <f t="shared" si="10"/>
        <v>93525.555122916703</v>
      </c>
      <c r="AM28" s="488">
        <f t="shared" si="10"/>
        <v>95467.655815513703</v>
      </c>
      <c r="AN28" s="488">
        <f t="shared" si="10"/>
        <v>97407.611223390588</v>
      </c>
      <c r="AO28" s="488">
        <f t="shared" si="10"/>
        <v>101997.40830421961</v>
      </c>
      <c r="AP28" s="488">
        <f t="shared" si="10"/>
        <v>107041.6890775506</v>
      </c>
      <c r="AQ28" s="488">
        <f t="shared" si="10"/>
        <v>108963.34725376662</v>
      </c>
      <c r="AR28" s="488">
        <f t="shared" si="10"/>
        <v>110882.81691670144</v>
      </c>
      <c r="AS28" s="488">
        <f t="shared" si="10"/>
        <v>115438.89078955568</v>
      </c>
      <c r="AT28" s="488">
        <f t="shared" si="10"/>
        <v>120447.13280003071</v>
      </c>
      <c r="AU28" s="488">
        <f t="shared" si="10"/>
        <v>122348.23293500427</v>
      </c>
      <c r="AV28" s="488">
        <f t="shared" si="10"/>
        <v>124247.10045705839</v>
      </c>
      <c r="AW28" s="488">
        <f t="shared" si="10"/>
        <v>128769.39949244888</v>
      </c>
      <c r="AX28" s="488">
        <f t="shared" si="10"/>
        <v>133741.56153371933</v>
      </c>
      <c r="AY28" s="488">
        <f t="shared" si="10"/>
        <v>135621.98430006794</v>
      </c>
      <c r="AZ28" s="488">
        <f t="shared" si="10"/>
        <v>137500.12946522908</v>
      </c>
      <c r="BA28" s="488">
        <f t="shared" si="10"/>
        <v>141988.59786937633</v>
      </c>
      <c r="BB28" s="488">
        <f t="shared" si="10"/>
        <v>146924.63449684085</v>
      </c>
      <c r="BC28" s="488">
        <f t="shared" si="10"/>
        <v>148784.25669537482</v>
      </c>
      <c r="BD28" s="488">
        <f t="shared" si="10"/>
        <v>150641.55539791717</v>
      </c>
      <c r="BE28" s="488">
        <f t="shared" si="10"/>
        <v>155096.13314438047</v>
      </c>
      <c r="BF28" s="488">
        <f t="shared" si="10"/>
        <v>159995.99460673681</v>
      </c>
      <c r="BG28" s="488">
        <f t="shared" si="10"/>
        <v>161834.68909574041</v>
      </c>
      <c r="BH28" s="488">
        <f t="shared" si="10"/>
        <v>163671.01326914495</v>
      </c>
      <c r="BI28" s="488">
        <f t="shared" si="10"/>
        <v>168091.63602899687</v>
      </c>
      <c r="BJ28" s="488">
        <f t="shared" si="10"/>
        <v>172955.26819833036</v>
      </c>
      <c r="BK28" s="488">
        <f t="shared" si="10"/>
        <v>174772.90382138162</v>
      </c>
      <c r="BL28" s="488">
        <f t="shared" si="10"/>
        <v>176588.12136578787</v>
      </c>
      <c r="BM28" s="488">
        <f t="shared" si="10"/>
        <v>180974.72043630457</v>
      </c>
      <c r="BN28" s="488">
        <f t="shared" si="10"/>
        <v>185802.06473668362</v>
      </c>
      <c r="BO28" s="488">
        <f t="shared" si="10"/>
        <v>187598.50624898355</v>
      </c>
      <c r="BP28" s="488">
        <f t="shared" si="10"/>
        <v>189392.48095714324</v>
      </c>
      <c r="BQ28" s="488">
        <f t="shared" si="10"/>
        <v>193744.98318898145</v>
      </c>
      <c r="BR28" s="488">
        <f t="shared" si="10"/>
        <v>198535.97652353087</v>
      </c>
      <c r="BS28" s="488">
        <f t="shared" si="10"/>
        <v>200311.08451671223</v>
      </c>
      <c r="BT28" s="488">
        <f t="shared" si="10"/>
        <v>202083.67599841495</v>
      </c>
      <c r="BU28" s="488">
        <f t="shared" si="10"/>
        <v>206402.00372124533</v>
      </c>
      <c r="BV28" s="488">
        <f t="shared" ref="BV28:EA28" si="11" xml:space="preserve"> IF( BV23 = 1, $F22, BV25 + BV26 - BV27)</f>
        <v>211156.57839766698</v>
      </c>
      <c r="BW28" s="488">
        <f t="shared" si="11"/>
        <v>212910.20922305205</v>
      </c>
      <c r="BX28" s="488">
        <f t="shared" si="11"/>
        <v>214661.27282799236</v>
      </c>
      <c r="BY28" s="488">
        <f t="shared" si="11"/>
        <v>218945.34377455848</v>
      </c>
      <c r="BZ28" s="488">
        <f t="shared" si="11"/>
        <v>223663.42742906851</v>
      </c>
      <c r="CA28" s="488">
        <f t="shared" si="11"/>
        <v>225395.43311934493</v>
      </c>
      <c r="CB28" s="488">
        <f t="shared" si="11"/>
        <v>227124.81985839942</v>
      </c>
      <c r="CC28" s="488">
        <f t="shared" si="11"/>
        <v>231374.5470869712</v>
      </c>
      <c r="CD28" s="488">
        <f t="shared" si="11"/>
        <v>236056.06260662223</v>
      </c>
      <c r="CE28" s="488">
        <f t="shared" si="11"/>
        <v>237766.29079590517</v>
      </c>
      <c r="CF28" s="488">
        <f t="shared" si="11"/>
        <v>239473.84726078794</v>
      </c>
      <c r="CG28" s="488">
        <f t="shared" si="11"/>
        <v>243689.13907597723</v>
      </c>
      <c r="CH28" s="488">
        <f t="shared" si="11"/>
        <v>248334.00451933339</v>
      </c>
      <c r="CI28" s="488">
        <f t="shared" si="11"/>
        <v>250022.29836158163</v>
      </c>
      <c r="CJ28" s="488">
        <f t="shared" si="11"/>
        <v>251707.8666428455</v>
      </c>
      <c r="CK28" s="488">
        <f t="shared" si="11"/>
        <v>255888.62651475161</v>
      </c>
      <c r="CL28" s="488">
        <f t="shared" si="11"/>
        <v>260496.75503088385</v>
      </c>
      <c r="CM28" s="488">
        <f t="shared" si="11"/>
        <v>262162.95311663684</v>
      </c>
      <c r="CN28" s="488">
        <f t="shared" si="11"/>
        <v>263826.37071998714</v>
      </c>
      <c r="CO28" s="488">
        <f t="shared" si="11"/>
        <v>267972.4972016387</v>
      </c>
      <c r="CP28" s="488">
        <f t="shared" si="11"/>
        <v>272543.7969474066</v>
      </c>
      <c r="CQ28" s="488">
        <f t="shared" si="11"/>
        <v>274187.73321880889</v>
      </c>
      <c r="CR28" s="488">
        <f t="shared" si="11"/>
        <v>275828.8329796961</v>
      </c>
      <c r="CS28" s="488">
        <f t="shared" si="11"/>
        <v>279940.21962275542</v>
      </c>
      <c r="CT28" s="488">
        <f t="shared" si="11"/>
        <v>284474.59367834154</v>
      </c>
      <c r="CU28" s="488">
        <f t="shared" si="11"/>
        <v>286096.09734242008</v>
      </c>
      <c r="CV28" s="488">
        <f t="shared" si="11"/>
        <v>287714.70733887661</v>
      </c>
      <c r="CW28" s="488">
        <f t="shared" si="11"/>
        <v>291791.24260757182</v>
      </c>
      <c r="CX28" s="488">
        <f t="shared" si="11"/>
        <v>296288.58889023389</v>
      </c>
      <c r="CY28" s="488">
        <f t="shared" si="11"/>
        <v>297887.48433039332</v>
      </c>
      <c r="CZ28" s="488">
        <f t="shared" si="11"/>
        <v>299483.42779407953</v>
      </c>
      <c r="DA28" s="488">
        <f t="shared" si="11"/>
        <v>303524.99497732933</v>
      </c>
      <c r="DB28" s="488">
        <f t="shared" si="11"/>
        <v>307985.20615333458</v>
      </c>
      <c r="DC28" s="488">
        <f t="shared" si="11"/>
        <v>309561.31283903489</v>
      </c>
      <c r="DD28" s="488">
        <f t="shared" si="11"/>
        <v>311134.40806445817</v>
      </c>
      <c r="DE28" s="488">
        <f t="shared" si="11"/>
        <v>315140.885186153</v>
      </c>
      <c r="DF28" s="488">
        <f t="shared" si="11"/>
        <v>319563.8485808585</v>
      </c>
      <c r="DG28" s="488">
        <f t="shared" si="11"/>
        <v>321116.98097543803</v>
      </c>
      <c r="DH28" s="488">
        <f t="shared" si="11"/>
        <v>322667.04122730839</v>
      </c>
      <c r="DI28" s="488">
        <f t="shared" si="11"/>
        <v>322667.04122730839</v>
      </c>
      <c r="DJ28" s="488">
        <f t="shared" si="11"/>
        <v>322667.04122730839</v>
      </c>
      <c r="DK28" s="488">
        <f t="shared" si="11"/>
        <v>322667.04122730839</v>
      </c>
      <c r="DL28" s="488">
        <f t="shared" si="11"/>
        <v>322667.04122730839</v>
      </c>
      <c r="DM28" s="488">
        <f t="shared" si="11"/>
        <v>322667.04122730839</v>
      </c>
      <c r="DN28" s="488">
        <f t="shared" si="11"/>
        <v>322667.04122730839</v>
      </c>
      <c r="DO28" s="488">
        <f t="shared" si="11"/>
        <v>322667.04122730839</v>
      </c>
      <c r="DP28" s="488">
        <f t="shared" si="11"/>
        <v>322667.04122730839</v>
      </c>
      <c r="DQ28" s="488">
        <f t="shared" si="11"/>
        <v>322667.04122730839</v>
      </c>
      <c r="DR28" s="488">
        <f t="shared" si="11"/>
        <v>322667.04122730839</v>
      </c>
      <c r="DS28" s="488">
        <f t="shared" si="11"/>
        <v>322667.04122730839</v>
      </c>
      <c r="DT28" s="488">
        <f t="shared" si="11"/>
        <v>322667.04122730839</v>
      </c>
      <c r="DU28" s="488">
        <f t="shared" si="11"/>
        <v>322667.04122730839</v>
      </c>
      <c r="DV28" s="488">
        <f t="shared" si="11"/>
        <v>322667.04122730839</v>
      </c>
      <c r="DW28" s="488">
        <f t="shared" si="11"/>
        <v>322667.04122730839</v>
      </c>
      <c r="DX28" s="488">
        <f t="shared" si="11"/>
        <v>322667.04122730839</v>
      </c>
      <c r="DY28" s="488">
        <f t="shared" si="11"/>
        <v>322667.04122730839</v>
      </c>
      <c r="DZ28" s="488">
        <f t="shared" si="11"/>
        <v>322667.04122730839</v>
      </c>
      <c r="EA28" s="488">
        <f t="shared" si="11"/>
        <v>322667.04122730839</v>
      </c>
    </row>
    <row r="29" spans="1:131" hidden="1" outlineLevel="1" x14ac:dyDescent="0.35"/>
    <row r="31" spans="1:131" collapsed="1" x14ac:dyDescent="0.35">
      <c r="A31" s="8" t="s">
        <v>162</v>
      </c>
    </row>
    <row r="32" spans="1:131" hidden="1" outlineLevel="1" x14ac:dyDescent="0.35"/>
    <row r="33" spans="1:131" hidden="1" outlineLevel="1" x14ac:dyDescent="0.35">
      <c r="A33" s="187"/>
      <c r="B33" s="187"/>
      <c r="C33" s="188"/>
      <c r="D33" s="189"/>
      <c r="E33" s="491" t="str">
        <f xml:space="preserve"> InpC!E$44</f>
        <v>Retained cash - initial balance</v>
      </c>
      <c r="F33" s="491">
        <f xml:space="preserve"> InpC!F$44</f>
        <v>0</v>
      </c>
      <c r="G33" s="491" t="str">
        <f xml:space="preserve"> InpC!G$44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hidden="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hidden="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hidden="1" outlineLevel="1" x14ac:dyDescent="0.35">
      <c r="E36" s="185" t="s">
        <v>165</v>
      </c>
      <c r="F36" s="185"/>
      <c r="G36" s="185" t="str">
        <f xml:space="preserve"> SMU</f>
        <v>$ 000s</v>
      </c>
      <c r="H36" s="185"/>
      <c r="I36" s="26"/>
      <c r="J36" s="185">
        <f t="shared" ref="J36:AO36" si="12">I39</f>
        <v>0</v>
      </c>
      <c r="K36" s="185">
        <f t="shared" si="12"/>
        <v>0</v>
      </c>
      <c r="L36" s="185">
        <f t="shared" si="12"/>
        <v>0</v>
      </c>
      <c r="M36" s="185">
        <f t="shared" si="12"/>
        <v>0</v>
      </c>
      <c r="N36" s="185">
        <f t="shared" si="12"/>
        <v>1519.3516483516487</v>
      </c>
      <c r="O36" s="185">
        <f t="shared" si="12"/>
        <v>6543.2382472826093</v>
      </c>
      <c r="P36" s="185">
        <f t="shared" si="12"/>
        <v>10713.767835258153</v>
      </c>
      <c r="Q36" s="185">
        <f t="shared" si="12"/>
        <v>12742.383161302085</v>
      </c>
      <c r="R36" s="185">
        <f t="shared" si="12"/>
        <v>15749.101201248344</v>
      </c>
      <c r="S36" s="185">
        <f t="shared" si="12"/>
        <v>20738.458280662562</v>
      </c>
      <c r="T36" s="185">
        <f t="shared" si="12"/>
        <v>24878.690332502822</v>
      </c>
      <c r="U36" s="185">
        <f t="shared" si="12"/>
        <v>26887.686321061861</v>
      </c>
      <c r="V36" s="185">
        <f t="shared" si="12"/>
        <v>29869.766170570547</v>
      </c>
      <c r="W36" s="185">
        <f t="shared" si="12"/>
        <v>34824.573382913506</v>
      </c>
      <c r="X36" s="185">
        <f t="shared" si="12"/>
        <v>38934.46622289966</v>
      </c>
      <c r="Y36" s="185">
        <f t="shared" si="12"/>
        <v>40940.011320664475</v>
      </c>
      <c r="Z36" s="185">
        <f t="shared" si="12"/>
        <v>43881.117706855395</v>
      </c>
      <c r="AA36" s="185">
        <f t="shared" si="12"/>
        <v>48801.350934163405</v>
      </c>
      <c r="AB36" s="185">
        <f t="shared" si="12"/>
        <v>52880.859216766155</v>
      </c>
      <c r="AC36" s="185">
        <f t="shared" si="12"/>
        <v>54850.330052713303</v>
      </c>
      <c r="AD36" s="185">
        <f t="shared" si="12"/>
        <v>57782.912551897811</v>
      </c>
      <c r="AE36" s="185">
        <f t="shared" si="12"/>
        <v>62668.543846540757</v>
      </c>
      <c r="AF36" s="185">
        <f t="shared" si="12"/>
        <v>66717.618496551499</v>
      </c>
      <c r="AG36" s="185">
        <f t="shared" si="12"/>
        <v>68667.176658722499</v>
      </c>
      <c r="AH36" s="185">
        <f t="shared" si="12"/>
        <v>71574.892797149965</v>
      </c>
      <c r="AI36" s="185">
        <f t="shared" si="12"/>
        <v>76425.890321296814</v>
      </c>
      <c r="AJ36" s="185">
        <f t="shared" si="12"/>
        <v>80444.478472682444</v>
      </c>
      <c r="AK36" s="185">
        <f t="shared" si="12"/>
        <v>82374.019220667673</v>
      </c>
      <c r="AL36" s="185">
        <f t="shared" si="12"/>
        <v>85256.78563700986</v>
      </c>
      <c r="AM36" s="185">
        <f t="shared" si="12"/>
        <v>90073.113600791621</v>
      </c>
      <c r="AN36" s="185">
        <f t="shared" si="12"/>
        <v>94061.158534247472</v>
      </c>
      <c r="AO36" s="185">
        <f t="shared" si="12"/>
        <v>95986.365164765419</v>
      </c>
      <c r="AP36" s="185">
        <f t="shared" ref="AP36:BU36" si="13">AO39</f>
        <v>98828.30311689731</v>
      </c>
      <c r="AQ36" s="185">
        <f t="shared" si="13"/>
        <v>103609.92171524158</v>
      </c>
      <c r="AR36" s="185">
        <f t="shared" si="13"/>
        <v>107567.36279441668</v>
      </c>
      <c r="AS36" s="185">
        <f t="shared" si="13"/>
        <v>109456.54008490412</v>
      </c>
      <c r="AT36" s="185">
        <f t="shared" si="13"/>
        <v>112289.14187601334</v>
      </c>
      <c r="AU36" s="185">
        <f t="shared" si="13"/>
        <v>117036.00722412411</v>
      </c>
      <c r="AV36" s="185">
        <f t="shared" si="13"/>
        <v>120962.77983049239</v>
      </c>
      <c r="AW36" s="185">
        <f t="shared" si="13"/>
        <v>122831.60371008606</v>
      </c>
      <c r="AX36" s="185">
        <f t="shared" si="13"/>
        <v>125638.9828846773</v>
      </c>
      <c r="AY36" s="185">
        <f t="shared" si="13"/>
        <v>130351.04695213314</v>
      </c>
      <c r="AZ36" s="185">
        <f t="shared" si="13"/>
        <v>134247.08241848351</v>
      </c>
      <c r="BA36" s="185">
        <f t="shared" si="13"/>
        <v>136095.43340889414</v>
      </c>
      <c r="BB36" s="185">
        <f t="shared" si="13"/>
        <v>138877.49117613331</v>
      </c>
      <c r="BC36" s="185">
        <f t="shared" si="13"/>
        <v>143554.70171957635</v>
      </c>
      <c r="BD36" s="185">
        <f t="shared" si="13"/>
        <v>147419.92726209434</v>
      </c>
      <c r="BE36" s="185">
        <f t="shared" si="13"/>
        <v>149262.99932119128</v>
      </c>
      <c r="BF36" s="185">
        <f t="shared" si="13"/>
        <v>152004.31557271606</v>
      </c>
      <c r="BG36" s="185">
        <f t="shared" si="13"/>
        <v>156646.6160671041</v>
      </c>
      <c r="BH36" s="185">
        <f t="shared" si="13"/>
        <v>160480.95471601683</v>
      </c>
      <c r="BI36" s="185">
        <f t="shared" si="13"/>
        <v>162287.98600840496</v>
      </c>
      <c r="BJ36" s="185">
        <f t="shared" si="13"/>
        <v>165019.0884062633</v>
      </c>
      <c r="BK36" s="185">
        <f t="shared" si="13"/>
        <v>169626.41797465604</v>
      </c>
      <c r="BL36" s="185">
        <f t="shared" si="13"/>
        <v>173429.78850341213</v>
      </c>
      <c r="BM36" s="185">
        <f t="shared" si="13"/>
        <v>175215.96506696739</v>
      </c>
      <c r="BN36" s="185">
        <f t="shared" si="13"/>
        <v>177921.4252326604</v>
      </c>
      <c r="BO36" s="185">
        <f t="shared" si="13"/>
        <v>182493.71857451118</v>
      </c>
      <c r="BP36" s="185">
        <f t="shared" si="13"/>
        <v>186266.03542746612</v>
      </c>
      <c r="BQ36" s="185">
        <f t="shared" si="13"/>
        <v>188031.22194097217</v>
      </c>
      <c r="BR36" s="185">
        <f t="shared" si="13"/>
        <v>190710.92454039972</v>
      </c>
      <c r="BS36" s="185">
        <f t="shared" si="13"/>
        <v>195248.11185832258</v>
      </c>
      <c r="BT36" s="185">
        <f t="shared" si="13"/>
        <v>198989.28507690015</v>
      </c>
      <c r="BU36" s="185">
        <f t="shared" si="13"/>
        <v>200748.18090920229</v>
      </c>
      <c r="BV36" s="185">
        <f t="shared" ref="BV36:DA36" si="14">BU39</f>
        <v>203387.16745303554</v>
      </c>
      <c r="BW36" s="185">
        <f t="shared" si="14"/>
        <v>207889.17437801749</v>
      </c>
      <c r="BX36" s="185">
        <f t="shared" si="14"/>
        <v>211599.10952531651</v>
      </c>
      <c r="BY36" s="185">
        <f t="shared" si="14"/>
        <v>213321.89332156649</v>
      </c>
      <c r="BZ36" s="185">
        <f t="shared" si="14"/>
        <v>215949.71742541247</v>
      </c>
      <c r="CA36" s="185">
        <f t="shared" si="14"/>
        <v>220416.46494044011</v>
      </c>
      <c r="CB36" s="185">
        <f t="shared" si="14"/>
        <v>224095.06302425568</v>
      </c>
      <c r="CC36" s="185">
        <f t="shared" si="14"/>
        <v>225796.42563382661</v>
      </c>
      <c r="CD36" s="185">
        <f t="shared" si="14"/>
        <v>228398.11993354338</v>
      </c>
      <c r="CE36" s="185">
        <f t="shared" si="14"/>
        <v>232829.52429561218</v>
      </c>
      <c r="CF36" s="185">
        <f t="shared" si="14"/>
        <v>236476.68168983987</v>
      </c>
      <c r="CG36" s="185">
        <f t="shared" si="14"/>
        <v>238156.4707493879</v>
      </c>
      <c r="CH36" s="185">
        <f t="shared" si="14"/>
        <v>240731.90215800953</v>
      </c>
      <c r="CI36" s="185">
        <f t="shared" si="14"/>
        <v>245127.87481848348</v>
      </c>
      <c r="CJ36" s="185">
        <f t="shared" si="14"/>
        <v>248743.48318287401</v>
      </c>
      <c r="CK36" s="185">
        <f t="shared" si="14"/>
        <v>250415.89708667441</v>
      </c>
      <c r="CL36" s="185">
        <f t="shared" si="14"/>
        <v>252950.572660754</v>
      </c>
      <c r="CM36" s="185">
        <f t="shared" si="14"/>
        <v>257311.02018404313</v>
      </c>
      <c r="CN36" s="185">
        <f t="shared" si="14"/>
        <v>260894.9663822749</v>
      </c>
      <c r="CO36" s="185">
        <f t="shared" si="14"/>
        <v>262531.13333010697</v>
      </c>
      <c r="CP36" s="185">
        <f t="shared" si="14"/>
        <v>265053.62105513614</v>
      </c>
      <c r="CQ36" s="185">
        <f t="shared" si="14"/>
        <v>269378.44503565796</v>
      </c>
      <c r="CR36" s="185">
        <f t="shared" si="14"/>
        <v>272930.61105169356</v>
      </c>
      <c r="CS36" s="185">
        <f t="shared" si="14"/>
        <v>274544.72026792768</v>
      </c>
      <c r="CT36" s="185">
        <f t="shared" si="14"/>
        <v>277040.51766911242</v>
      </c>
      <c r="CU36" s="185">
        <f t="shared" si="14"/>
        <v>281329.61464650335</v>
      </c>
      <c r="CV36" s="185">
        <f t="shared" si="14"/>
        <v>284849.87749919586</v>
      </c>
      <c r="CW36" s="185">
        <f t="shared" si="14"/>
        <v>286441.75827723253</v>
      </c>
      <c r="CX36" s="185">
        <f t="shared" si="14"/>
        <v>288910.713201406</v>
      </c>
      <c r="CY36" s="185">
        <f t="shared" si="14"/>
        <v>293163.97457394807</v>
      </c>
      <c r="CZ36" s="185">
        <f t="shared" si="14"/>
        <v>296652.20622986258</v>
      </c>
      <c r="DA36" s="185">
        <f t="shared" si="14"/>
        <v>298235.54838798469</v>
      </c>
      <c r="DB36" s="185">
        <f t="shared" ref="DB36:EA36" si="15">DA39</f>
        <v>300663.63837052591</v>
      </c>
      <c r="DC36" s="185">
        <f t="shared" si="15"/>
        <v>304880.95030675246</v>
      </c>
      <c r="DD36" s="185">
        <f t="shared" si="15"/>
        <v>308337.0175911666</v>
      </c>
      <c r="DE36" s="185">
        <f t="shared" si="15"/>
        <v>309883.91007561848</v>
      </c>
      <c r="DF36" s="185">
        <f t="shared" si="15"/>
        <v>312298.70355649129</v>
      </c>
      <c r="DG36" s="185">
        <f t="shared" si="15"/>
        <v>316479.94690493634</v>
      </c>
      <c r="DH36" s="185">
        <f t="shared" si="15"/>
        <v>319903.71141098376</v>
      </c>
      <c r="DI36" s="185">
        <f t="shared" si="15"/>
        <v>321427.83416454709</v>
      </c>
      <c r="DJ36" s="185">
        <f t="shared" si="15"/>
        <v>322667.04122730857</v>
      </c>
      <c r="DK36" s="185">
        <f t="shared" si="15"/>
        <v>322667.04122730857</v>
      </c>
      <c r="DL36" s="185">
        <f t="shared" si="15"/>
        <v>322667.04122730857</v>
      </c>
      <c r="DM36" s="185">
        <f t="shared" si="15"/>
        <v>322667.04122730857</v>
      </c>
      <c r="DN36" s="185">
        <f t="shared" si="15"/>
        <v>322667.04122730857</v>
      </c>
      <c r="DO36" s="185">
        <f t="shared" si="15"/>
        <v>322667.04122730857</v>
      </c>
      <c r="DP36" s="185">
        <f t="shared" si="15"/>
        <v>322667.04122730857</v>
      </c>
      <c r="DQ36" s="185">
        <f t="shared" si="15"/>
        <v>322667.04122730857</v>
      </c>
      <c r="DR36" s="185">
        <f t="shared" si="15"/>
        <v>322667.04122730857</v>
      </c>
      <c r="DS36" s="185">
        <f t="shared" si="15"/>
        <v>322667.04122730857</v>
      </c>
      <c r="DT36" s="185">
        <f t="shared" si="15"/>
        <v>322667.04122730857</v>
      </c>
      <c r="DU36" s="185">
        <f t="shared" si="15"/>
        <v>322667.04122730857</v>
      </c>
      <c r="DV36" s="185">
        <f t="shared" si="15"/>
        <v>322667.04122730857</v>
      </c>
      <c r="DW36" s="185">
        <f t="shared" si="15"/>
        <v>322667.04122730857</v>
      </c>
      <c r="DX36" s="185">
        <f t="shared" si="15"/>
        <v>322667.04122730857</v>
      </c>
      <c r="DY36" s="185">
        <f t="shared" si="15"/>
        <v>322667.04122730857</v>
      </c>
      <c r="DZ36" s="185">
        <f t="shared" si="15"/>
        <v>322667.04122730857</v>
      </c>
      <c r="EA36" s="185">
        <f t="shared" si="15"/>
        <v>322667.04122730857</v>
      </c>
    </row>
    <row r="37" spans="1:131" s="122" customFormat="1" hidden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hidden="1" outlineLevel="1" x14ac:dyDescent="0.35">
      <c r="A38" s="480"/>
      <c r="B38" s="480"/>
      <c r="C38" s="481"/>
      <c r="D38" s="482"/>
      <c r="E38" s="186" t="s">
        <v>163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</row>
    <row r="39" spans="1:131" s="483" customFormat="1" hidden="1" outlineLevel="1" x14ac:dyDescent="0.35">
      <c r="A39" s="485"/>
      <c r="B39" s="485"/>
      <c r="C39" s="486"/>
      <c r="D39" s="487"/>
      <c r="E39" s="488" t="s">
        <v>164</v>
      </c>
      <c r="F39" s="488"/>
      <c r="G39" s="488" t="str">
        <f xml:space="preserve"> SMU</f>
        <v>$ 000s</v>
      </c>
      <c r="H39" s="488"/>
      <c r="I39" s="489"/>
      <c r="J39" s="488">
        <f t="shared" ref="J39:AO39" si="16" xml:space="preserve"> IF( J34 = 1, $F33, J36 + J37 - J38)</f>
        <v>0</v>
      </c>
      <c r="K39" s="488">
        <f t="shared" si="16"/>
        <v>0</v>
      </c>
      <c r="L39" s="488">
        <f t="shared" si="16"/>
        <v>0</v>
      </c>
      <c r="M39" s="488">
        <f t="shared" si="16"/>
        <v>1519.3516483516487</v>
      </c>
      <c r="N39" s="488">
        <f t="shared" si="16"/>
        <v>6543.2382472826093</v>
      </c>
      <c r="O39" s="488">
        <f t="shared" si="16"/>
        <v>10713.767835258153</v>
      </c>
      <c r="P39" s="488">
        <f t="shared" si="16"/>
        <v>12742.383161302085</v>
      </c>
      <c r="Q39" s="488">
        <f t="shared" si="16"/>
        <v>15749.101201248344</v>
      </c>
      <c r="R39" s="488">
        <f t="shared" si="16"/>
        <v>20738.458280662562</v>
      </c>
      <c r="S39" s="488">
        <f t="shared" si="16"/>
        <v>24878.690332502822</v>
      </c>
      <c r="T39" s="488">
        <f t="shared" si="16"/>
        <v>26887.686321061861</v>
      </c>
      <c r="U39" s="488">
        <f t="shared" si="16"/>
        <v>29869.766170570547</v>
      </c>
      <c r="V39" s="488">
        <f t="shared" si="16"/>
        <v>34824.573382913506</v>
      </c>
      <c r="W39" s="488">
        <f t="shared" si="16"/>
        <v>38934.46622289966</v>
      </c>
      <c r="X39" s="488">
        <f t="shared" si="16"/>
        <v>40940.011320664475</v>
      </c>
      <c r="Y39" s="488">
        <f t="shared" si="16"/>
        <v>43881.117706855395</v>
      </c>
      <c r="Z39" s="488">
        <f t="shared" si="16"/>
        <v>48801.350934163405</v>
      </c>
      <c r="AA39" s="488">
        <f t="shared" si="16"/>
        <v>52880.859216766155</v>
      </c>
      <c r="AB39" s="488">
        <f t="shared" si="16"/>
        <v>54850.330052713303</v>
      </c>
      <c r="AC39" s="488">
        <f t="shared" si="16"/>
        <v>57782.912551897811</v>
      </c>
      <c r="AD39" s="488">
        <f t="shared" si="16"/>
        <v>62668.543846540757</v>
      </c>
      <c r="AE39" s="488">
        <f t="shared" si="16"/>
        <v>66717.618496551499</v>
      </c>
      <c r="AF39" s="488">
        <f t="shared" si="16"/>
        <v>68667.176658722499</v>
      </c>
      <c r="AG39" s="488">
        <f t="shared" si="16"/>
        <v>71574.892797149965</v>
      </c>
      <c r="AH39" s="488">
        <f t="shared" si="16"/>
        <v>76425.890321296814</v>
      </c>
      <c r="AI39" s="488">
        <f t="shared" si="16"/>
        <v>80444.478472682444</v>
      </c>
      <c r="AJ39" s="488">
        <f t="shared" si="16"/>
        <v>82374.019220667673</v>
      </c>
      <c r="AK39" s="488">
        <f t="shared" si="16"/>
        <v>85256.78563700986</v>
      </c>
      <c r="AL39" s="488">
        <f t="shared" si="16"/>
        <v>90073.113600791621</v>
      </c>
      <c r="AM39" s="488">
        <f t="shared" si="16"/>
        <v>94061.158534247472</v>
      </c>
      <c r="AN39" s="488">
        <f t="shared" si="16"/>
        <v>95986.365164765419</v>
      </c>
      <c r="AO39" s="488">
        <f t="shared" si="16"/>
        <v>98828.30311689731</v>
      </c>
      <c r="AP39" s="488">
        <f t="shared" ref="AP39:BU39" si="17" xml:space="preserve"> IF( AP34 = 1, $F33, AP36 + AP37 - AP38)</f>
        <v>103609.92171524158</v>
      </c>
      <c r="AQ39" s="488">
        <f t="shared" si="17"/>
        <v>107567.36279441668</v>
      </c>
      <c r="AR39" s="488">
        <f t="shared" si="17"/>
        <v>109456.54008490412</v>
      </c>
      <c r="AS39" s="488">
        <f t="shared" si="17"/>
        <v>112289.14187601334</v>
      </c>
      <c r="AT39" s="488">
        <f t="shared" si="17"/>
        <v>117036.00722412411</v>
      </c>
      <c r="AU39" s="488">
        <f t="shared" si="17"/>
        <v>120962.77983049239</v>
      </c>
      <c r="AV39" s="488">
        <f t="shared" si="17"/>
        <v>122831.60371008606</v>
      </c>
      <c r="AW39" s="488">
        <f t="shared" si="17"/>
        <v>125638.9828846773</v>
      </c>
      <c r="AX39" s="488">
        <f t="shared" si="17"/>
        <v>130351.04695213314</v>
      </c>
      <c r="AY39" s="488">
        <f t="shared" si="17"/>
        <v>134247.08241848351</v>
      </c>
      <c r="AZ39" s="488">
        <f t="shared" si="17"/>
        <v>136095.43340889414</v>
      </c>
      <c r="BA39" s="488">
        <f t="shared" si="17"/>
        <v>138877.49117613331</v>
      </c>
      <c r="BB39" s="488">
        <f t="shared" si="17"/>
        <v>143554.70171957635</v>
      </c>
      <c r="BC39" s="488">
        <f t="shared" si="17"/>
        <v>147419.92726209434</v>
      </c>
      <c r="BD39" s="488">
        <f t="shared" si="17"/>
        <v>149262.99932119128</v>
      </c>
      <c r="BE39" s="488">
        <f t="shared" si="17"/>
        <v>152004.31557271606</v>
      </c>
      <c r="BF39" s="488">
        <f t="shared" si="17"/>
        <v>156646.6160671041</v>
      </c>
      <c r="BG39" s="488">
        <f t="shared" si="17"/>
        <v>160480.95471601683</v>
      </c>
      <c r="BH39" s="488">
        <f t="shared" si="17"/>
        <v>162287.98600840496</v>
      </c>
      <c r="BI39" s="488">
        <f t="shared" si="17"/>
        <v>165019.0884062633</v>
      </c>
      <c r="BJ39" s="488">
        <f t="shared" si="17"/>
        <v>169626.41797465604</v>
      </c>
      <c r="BK39" s="488">
        <f t="shared" si="17"/>
        <v>173429.78850341213</v>
      </c>
      <c r="BL39" s="488">
        <f t="shared" si="17"/>
        <v>175215.96506696739</v>
      </c>
      <c r="BM39" s="488">
        <f t="shared" si="17"/>
        <v>177921.4252326604</v>
      </c>
      <c r="BN39" s="488">
        <f t="shared" si="17"/>
        <v>182493.71857451118</v>
      </c>
      <c r="BO39" s="488">
        <f t="shared" si="17"/>
        <v>186266.03542746612</v>
      </c>
      <c r="BP39" s="488">
        <f t="shared" si="17"/>
        <v>188031.22194097217</v>
      </c>
      <c r="BQ39" s="488">
        <f t="shared" si="17"/>
        <v>190710.92454039972</v>
      </c>
      <c r="BR39" s="488">
        <f t="shared" si="17"/>
        <v>195248.11185832258</v>
      </c>
      <c r="BS39" s="488">
        <f t="shared" si="17"/>
        <v>198989.28507690015</v>
      </c>
      <c r="BT39" s="488">
        <f t="shared" si="17"/>
        <v>200748.18090920229</v>
      </c>
      <c r="BU39" s="488">
        <f t="shared" si="17"/>
        <v>203387.16745303554</v>
      </c>
      <c r="BV39" s="488">
        <f t="shared" ref="BV39:DA39" si="18" xml:space="preserve"> IF( BV34 = 1, $F33, BV36 + BV37 - BV38)</f>
        <v>207889.17437801749</v>
      </c>
      <c r="BW39" s="488">
        <f t="shared" si="18"/>
        <v>211599.10952531651</v>
      </c>
      <c r="BX39" s="488">
        <f t="shared" si="18"/>
        <v>213321.89332156649</v>
      </c>
      <c r="BY39" s="488">
        <f t="shared" si="18"/>
        <v>215949.71742541247</v>
      </c>
      <c r="BZ39" s="488">
        <f t="shared" si="18"/>
        <v>220416.46494044011</v>
      </c>
      <c r="CA39" s="488">
        <f t="shared" si="18"/>
        <v>224095.06302425568</v>
      </c>
      <c r="CB39" s="488">
        <f t="shared" si="18"/>
        <v>225796.42563382661</v>
      </c>
      <c r="CC39" s="488">
        <f t="shared" si="18"/>
        <v>228398.11993354338</v>
      </c>
      <c r="CD39" s="488">
        <f t="shared" si="18"/>
        <v>232829.52429561218</v>
      </c>
      <c r="CE39" s="488">
        <f t="shared" si="18"/>
        <v>236476.68168983987</v>
      </c>
      <c r="CF39" s="488">
        <f t="shared" si="18"/>
        <v>238156.4707493879</v>
      </c>
      <c r="CG39" s="488">
        <f t="shared" si="18"/>
        <v>240731.90215800953</v>
      </c>
      <c r="CH39" s="488">
        <f t="shared" si="18"/>
        <v>245127.87481848348</v>
      </c>
      <c r="CI39" s="488">
        <f t="shared" si="18"/>
        <v>248743.48318287401</v>
      </c>
      <c r="CJ39" s="488">
        <f t="shared" si="18"/>
        <v>250415.89708667441</v>
      </c>
      <c r="CK39" s="488">
        <f t="shared" si="18"/>
        <v>252950.572660754</v>
      </c>
      <c r="CL39" s="488">
        <f t="shared" si="18"/>
        <v>257311.02018404313</v>
      </c>
      <c r="CM39" s="488">
        <f t="shared" si="18"/>
        <v>260894.9663822749</v>
      </c>
      <c r="CN39" s="488">
        <f t="shared" si="18"/>
        <v>262531.13333010697</v>
      </c>
      <c r="CO39" s="488">
        <f t="shared" si="18"/>
        <v>265053.62105513614</v>
      </c>
      <c r="CP39" s="488">
        <f t="shared" si="18"/>
        <v>269378.44503565796</v>
      </c>
      <c r="CQ39" s="488">
        <f t="shared" si="18"/>
        <v>272930.61105169356</v>
      </c>
      <c r="CR39" s="488">
        <f t="shared" si="18"/>
        <v>274544.72026792768</v>
      </c>
      <c r="CS39" s="488">
        <f t="shared" si="18"/>
        <v>277040.51766911242</v>
      </c>
      <c r="CT39" s="488">
        <f t="shared" si="18"/>
        <v>281329.61464650335</v>
      </c>
      <c r="CU39" s="488">
        <f t="shared" si="18"/>
        <v>284849.87749919586</v>
      </c>
      <c r="CV39" s="488">
        <f t="shared" si="18"/>
        <v>286441.75827723253</v>
      </c>
      <c r="CW39" s="488">
        <f t="shared" si="18"/>
        <v>288910.713201406</v>
      </c>
      <c r="CX39" s="488">
        <f t="shared" si="18"/>
        <v>293163.97457394807</v>
      </c>
      <c r="CY39" s="488">
        <f t="shared" si="18"/>
        <v>296652.20622986258</v>
      </c>
      <c r="CZ39" s="488">
        <f t="shared" si="18"/>
        <v>298235.54838798469</v>
      </c>
      <c r="DA39" s="488">
        <f t="shared" si="18"/>
        <v>300663.63837052591</v>
      </c>
      <c r="DB39" s="488">
        <f t="shared" ref="DB39:EA39" si="19" xml:space="preserve"> IF( DB34 = 1, $F33, DB36 + DB37 - DB38)</f>
        <v>304880.95030675246</v>
      </c>
      <c r="DC39" s="488">
        <f t="shared" si="19"/>
        <v>308337.0175911666</v>
      </c>
      <c r="DD39" s="488">
        <f t="shared" si="19"/>
        <v>309883.91007561848</v>
      </c>
      <c r="DE39" s="488">
        <f t="shared" si="19"/>
        <v>312298.70355649129</v>
      </c>
      <c r="DF39" s="488">
        <f t="shared" si="19"/>
        <v>316479.94690493634</v>
      </c>
      <c r="DG39" s="488">
        <f t="shared" si="19"/>
        <v>319903.71141098376</v>
      </c>
      <c r="DH39" s="488">
        <f t="shared" si="19"/>
        <v>321427.83416454709</v>
      </c>
      <c r="DI39" s="488">
        <f t="shared" si="19"/>
        <v>322667.04122730857</v>
      </c>
      <c r="DJ39" s="488">
        <f t="shared" si="19"/>
        <v>322667.04122730857</v>
      </c>
      <c r="DK39" s="488">
        <f t="shared" si="19"/>
        <v>322667.04122730857</v>
      </c>
      <c r="DL39" s="488">
        <f t="shared" si="19"/>
        <v>322667.04122730857</v>
      </c>
      <c r="DM39" s="488">
        <f t="shared" si="19"/>
        <v>322667.04122730857</v>
      </c>
      <c r="DN39" s="488">
        <f t="shared" si="19"/>
        <v>322667.04122730857</v>
      </c>
      <c r="DO39" s="488">
        <f t="shared" si="19"/>
        <v>322667.04122730857</v>
      </c>
      <c r="DP39" s="488">
        <f t="shared" si="19"/>
        <v>322667.04122730857</v>
      </c>
      <c r="DQ39" s="488">
        <f t="shared" si="19"/>
        <v>322667.04122730857</v>
      </c>
      <c r="DR39" s="488">
        <f t="shared" si="19"/>
        <v>322667.04122730857</v>
      </c>
      <c r="DS39" s="488">
        <f t="shared" si="19"/>
        <v>322667.04122730857</v>
      </c>
      <c r="DT39" s="488">
        <f t="shared" si="19"/>
        <v>322667.04122730857</v>
      </c>
      <c r="DU39" s="488">
        <f t="shared" si="19"/>
        <v>322667.04122730857</v>
      </c>
      <c r="DV39" s="488">
        <f t="shared" si="19"/>
        <v>322667.04122730857</v>
      </c>
      <c r="DW39" s="488">
        <f t="shared" si="19"/>
        <v>322667.04122730857</v>
      </c>
      <c r="DX39" s="488">
        <f t="shared" si="19"/>
        <v>322667.04122730857</v>
      </c>
      <c r="DY39" s="488">
        <f t="shared" si="19"/>
        <v>322667.04122730857</v>
      </c>
      <c r="DZ39" s="488">
        <f t="shared" si="19"/>
        <v>322667.04122730857</v>
      </c>
      <c r="EA39" s="488">
        <f t="shared" si="19"/>
        <v>322667.04122730857</v>
      </c>
    </row>
    <row r="40" spans="1:131" hidden="1" outlineLevel="1" x14ac:dyDescent="0.35"/>
    <row r="41" spans="1:131" hidden="1" outlineLevel="1" x14ac:dyDescent="0.35"/>
    <row r="42" spans="1:131" s="122" customFormat="1" hidden="1" outlineLevel="1" x14ac:dyDescent="0.35">
      <c r="A42" s="8"/>
      <c r="B42" s="8"/>
      <c r="C42" s="13"/>
      <c r="D42" s="34"/>
      <c r="E42" s="484" t="str">
        <f xml:space="preserve"> 'FS Qtr'!E$50</f>
        <v>Cash flow available for dividends</v>
      </c>
      <c r="F42" s="484">
        <f xml:space="preserve"> 'FS Qtr'!F$50</f>
        <v>0</v>
      </c>
      <c r="G42" s="484" t="str">
        <f xml:space="preserve"> 'FS Qtr'!G$50</f>
        <v>$ 000s</v>
      </c>
      <c r="H42" s="484">
        <f xml:space="preserve"> 'FS Qtr'!H$50</f>
        <v>322667.04122730857</v>
      </c>
      <c r="I42" s="484">
        <f xml:space="preserve"> 'FS Qtr'!I$50</f>
        <v>0</v>
      </c>
      <c r="J42" s="484">
        <f xml:space="preserve"> 'FS Qtr'!J$50</f>
        <v>0</v>
      </c>
      <c r="K42" s="484">
        <f xml:space="preserve"> 'FS Qtr'!K$50</f>
        <v>0</v>
      </c>
      <c r="L42" s="484">
        <f xml:space="preserve"> 'FS Qtr'!L$50</f>
        <v>0</v>
      </c>
      <c r="M42" s="484">
        <f xml:space="preserve"> 'FS Qtr'!M$50</f>
        <v>1519.3516483516487</v>
      </c>
      <c r="N42" s="484">
        <f xml:space="preserve"> 'FS Qtr'!N$50</f>
        <v>5023.8865989309606</v>
      </c>
      <c r="O42" s="484">
        <f xml:space="preserve"> 'FS Qtr'!O$50</f>
        <v>4170.5295879755431</v>
      </c>
      <c r="P42" s="484">
        <f xml:space="preserve"> 'FS Qtr'!P$50</f>
        <v>2028.6153260439305</v>
      </c>
      <c r="Q42" s="484">
        <f xml:space="preserve"> 'FS Qtr'!Q$50</f>
        <v>3006.71803994626</v>
      </c>
      <c r="R42" s="484">
        <f xml:space="preserve"> 'FS Qtr'!R$50</f>
        <v>4989.357079414217</v>
      </c>
      <c r="S42" s="484">
        <f xml:space="preserve"> 'FS Qtr'!S$50</f>
        <v>4140.2320518402594</v>
      </c>
      <c r="T42" s="484">
        <f xml:space="preserve"> 'FS Qtr'!T$50</f>
        <v>2008.9959885590401</v>
      </c>
      <c r="U42" s="484">
        <f xml:space="preserve"> 'FS Qtr'!U$50</f>
        <v>2982.0798495086847</v>
      </c>
      <c r="V42" s="484">
        <f xml:space="preserve"> 'FS Qtr'!V$50</f>
        <v>4954.807212342962</v>
      </c>
      <c r="W42" s="484">
        <f xml:space="preserve"> 'FS Qtr'!W$50</f>
        <v>4109.8928399861561</v>
      </c>
      <c r="X42" s="484">
        <f xml:space="preserve"> 'FS Qtr'!X$50</f>
        <v>2005.5450977648127</v>
      </c>
      <c r="Y42" s="484">
        <f xml:space="preserve"> 'FS Qtr'!Y$50</f>
        <v>2941.1063861909197</v>
      </c>
      <c r="Z42" s="484">
        <f xml:space="preserve"> 'FS Qtr'!Z$50</f>
        <v>4920.2332273080128</v>
      </c>
      <c r="AA42" s="484">
        <f xml:space="preserve"> 'FS Qtr'!AA$50</f>
        <v>4079.5082826027474</v>
      </c>
      <c r="AB42" s="484">
        <f xml:space="preserve"> 'FS Qtr'!AB$50</f>
        <v>1969.4708359471479</v>
      </c>
      <c r="AC42" s="484">
        <f xml:space="preserve"> 'FS Qtr'!AC$50</f>
        <v>2932.5824991845047</v>
      </c>
      <c r="AD42" s="484">
        <f xml:space="preserve"> 'FS Qtr'!AD$50</f>
        <v>4885.6312946429462</v>
      </c>
      <c r="AE42" s="484">
        <f xml:space="preserve"> 'FS Qtr'!AE$50</f>
        <v>4049.0746500107443</v>
      </c>
      <c r="AF42" s="484">
        <f xml:space="preserve"> 'FS Qtr'!AF$50</f>
        <v>1949.5581621709948</v>
      </c>
      <c r="AG42" s="484">
        <f xml:space="preserve"> 'FS Qtr'!AG$50</f>
        <v>2907.71613842746</v>
      </c>
      <c r="AH42" s="484">
        <f xml:space="preserve"> 'FS Qtr'!AH$50</f>
        <v>4850.9975241468455</v>
      </c>
      <c r="AI42" s="484">
        <f xml:space="preserve"> 'FS Qtr'!AI$50</f>
        <v>4018.5881513856307</v>
      </c>
      <c r="AJ42" s="484">
        <f xml:space="preserve"> 'FS Qtr'!AJ$50</f>
        <v>1929.5407479852247</v>
      </c>
      <c r="AK42" s="484">
        <f xml:space="preserve"> 'FS Qtr'!AK$50</f>
        <v>2882.7664163421891</v>
      </c>
      <c r="AL42" s="484">
        <f xml:space="preserve"> 'FS Qtr'!AL$50</f>
        <v>4816.327963781755</v>
      </c>
      <c r="AM42" s="484">
        <f xml:space="preserve"> 'FS Qtr'!AM$50</f>
        <v>3988.0449334558452</v>
      </c>
      <c r="AN42" s="484">
        <f xml:space="preserve"> 'FS Qtr'!AN$50</f>
        <v>1925.2066305179528</v>
      </c>
      <c r="AO42" s="484">
        <f xml:space="preserve"> 'FS Qtr'!AO$50</f>
        <v>2841.9379521318856</v>
      </c>
      <c r="AP42" s="484">
        <f xml:space="preserve"> 'FS Qtr'!AP$50</f>
        <v>4781.6185983442665</v>
      </c>
      <c r="AQ42" s="484">
        <f xml:space="preserve"> 'FS Qtr'!AQ$50</f>
        <v>3957.4410791751011</v>
      </c>
      <c r="AR42" s="484">
        <f xml:space="preserve"> 'FS Qtr'!AR$50</f>
        <v>1889.1772904874442</v>
      </c>
      <c r="AS42" s="484">
        <f xml:space="preserve"> 'FS Qtr'!AS$50</f>
        <v>2832.6017911092231</v>
      </c>
      <c r="AT42" s="484">
        <f xml:space="preserve"> 'FS Qtr'!AT$50</f>
        <v>4746.8653481107795</v>
      </c>
      <c r="AU42" s="484">
        <f xml:space="preserve"> 'FS Qtr'!AU$50</f>
        <v>3926.7726063682762</v>
      </c>
      <c r="AV42" s="484">
        <f xml:space="preserve"> 'FS Qtr'!AV$50</f>
        <v>1868.823879593665</v>
      </c>
      <c r="AW42" s="484">
        <f xml:space="preserve"> 'FS Qtr'!AW$50</f>
        <v>2807.3791745912417</v>
      </c>
      <c r="AX42" s="484">
        <f xml:space="preserve"> 'FS Qtr'!AX$50</f>
        <v>4712.0640674558335</v>
      </c>
      <c r="AY42" s="484">
        <f xml:space="preserve"> 'FS Qtr'!AY$50</f>
        <v>3896.0354663503745</v>
      </c>
      <c r="AZ42" s="484">
        <f xml:space="preserve"> 'FS Qtr'!AZ$50</f>
        <v>1848.3509904106313</v>
      </c>
      <c r="BA42" s="484">
        <f xml:space="preserve"> 'FS Qtr'!BA$50</f>
        <v>2782.0577672391714</v>
      </c>
      <c r="BB42" s="484">
        <f xml:space="preserve"> 'FS Qtr'!BB$50</f>
        <v>4677.2105434430441</v>
      </c>
      <c r="BC42" s="484">
        <f xml:space="preserve"> 'FS Qtr'!BC$50</f>
        <v>3865.225542517991</v>
      </c>
      <c r="BD42" s="484">
        <f xml:space="preserve"> 'FS Qtr'!BD$50</f>
        <v>1843.0720590969331</v>
      </c>
      <c r="BE42" s="484">
        <f xml:space="preserve"> 'FS Qtr'!BE$50</f>
        <v>2741.3162515247823</v>
      </c>
      <c r="BF42" s="484">
        <f xml:space="preserve"> 'FS Qtr'!BF$50</f>
        <v>4642.3004943880223</v>
      </c>
      <c r="BG42" s="484">
        <f xml:space="preserve"> 'FS Qtr'!BG$50</f>
        <v>3834.3386489127424</v>
      </c>
      <c r="BH42" s="484">
        <f xml:space="preserve"> 'FS Qtr'!BH$50</f>
        <v>1807.0312923881415</v>
      </c>
      <c r="BI42" s="484">
        <f xml:space="preserve"> 'FS Qtr'!BI$50</f>
        <v>2731.1023978583507</v>
      </c>
      <c r="BJ42" s="484">
        <f xml:space="preserve"> 'FS Qtr'!BJ$50</f>
        <v>4607.3295683927436</v>
      </c>
      <c r="BK42" s="484">
        <f xml:space="preserve"> 'FS Qtr'!BK$50</f>
        <v>3803.3705287560883</v>
      </c>
      <c r="BL42" s="484">
        <f xml:space="preserve"> 'FS Qtr'!BL$50</f>
        <v>1786.1765635552633</v>
      </c>
      <c r="BM42" s="484">
        <f xml:space="preserve"> 'FS Qtr'!BM$50</f>
        <v>2705.4601656930258</v>
      </c>
      <c r="BN42" s="484">
        <f xml:space="preserve"> 'FS Qtr'!BN$50</f>
        <v>4572.2933418507855</v>
      </c>
      <c r="BO42" s="484">
        <f xml:space="preserve"> 'FS Qtr'!BO$50</f>
        <v>3772.3168529549539</v>
      </c>
      <c r="BP42" s="484">
        <f xml:space="preserve"> 'FS Qtr'!BP$50</f>
        <v>1765.1865135060509</v>
      </c>
      <c r="BQ42" s="484">
        <f xml:space="preserve"> 'FS Qtr'!BQ$50</f>
        <v>2679.7025994275532</v>
      </c>
      <c r="BR42" s="484">
        <f xml:space="preserve"> 'FS Qtr'!BR$50</f>
        <v>4537.1873179228514</v>
      </c>
      <c r="BS42" s="484">
        <f xml:space="preserve"> 'FS Qtr'!BS$50</f>
        <v>3741.1732185775827</v>
      </c>
      <c r="BT42" s="484">
        <f xml:space="preserve"> 'FS Qtr'!BT$50</f>
        <v>1758.8958323021477</v>
      </c>
      <c r="BU42" s="484">
        <f xml:space="preserve"> 'FS Qtr'!BU$50</f>
        <v>2638.9865438332372</v>
      </c>
      <c r="BV42" s="484">
        <f xml:space="preserve"> 'FS Qtr'!BV$50</f>
        <v>4502.0069249819471</v>
      </c>
      <c r="BW42" s="484">
        <f xml:space="preserve"> 'FS Qtr'!BW$50</f>
        <v>3709.9351472990134</v>
      </c>
      <c r="BX42" s="484">
        <f xml:space="preserve"> 'FS Qtr'!BX$50</f>
        <v>1722.7837962499902</v>
      </c>
      <c r="BY42" s="484">
        <f xml:space="preserve"> 'FS Qtr'!BY$50</f>
        <v>2627.8241038459855</v>
      </c>
      <c r="BZ42" s="484">
        <f xml:space="preserve"> 'FS Qtr'!BZ$50</f>
        <v>4466.7475150276478</v>
      </c>
      <c r="CA42" s="484">
        <f xml:space="preserve"> 'FS Qtr'!CA$50</f>
        <v>3678.5980838155601</v>
      </c>
      <c r="CB42" s="484">
        <f xml:space="preserve"> 'FS Qtr'!CB$50</f>
        <v>1701.3626095709205</v>
      </c>
      <c r="CC42" s="484">
        <f xml:space="preserve"> 'FS Qtr'!CC$50</f>
        <v>2601.6942997167585</v>
      </c>
      <c r="CD42" s="484">
        <f xml:space="preserve"> 'FS Qtr'!CD$50</f>
        <v>4431.4043620687899</v>
      </c>
      <c r="CE42" s="484">
        <f xml:space="preserve"> 'FS Qtr'!CE$50</f>
        <v>3647.1573942276741</v>
      </c>
      <c r="CF42" s="484">
        <f xml:space="preserve"> 'FS Qtr'!CF$50</f>
        <v>1679.7890595480376</v>
      </c>
      <c r="CG42" s="484">
        <f xml:space="preserve"> 'FS Qtr'!CG$50</f>
        <v>2575.4314086216336</v>
      </c>
      <c r="CH42" s="484">
        <f xml:space="preserve"> 'FS Qtr'!CH$50</f>
        <v>4395.9726604739562</v>
      </c>
      <c r="CI42" s="484">
        <f xml:space="preserve"> 'FS Qtr'!CI$50</f>
        <v>3615.6083643905404</v>
      </c>
      <c r="CJ42" s="484">
        <f xml:space="preserve"> 'FS Qtr'!CJ$50</f>
        <v>1672.4139038003891</v>
      </c>
      <c r="CK42" s="484">
        <f xml:space="preserve"> 'FS Qtr'!CK$50</f>
        <v>2534.6755740795943</v>
      </c>
      <c r="CL42" s="484">
        <f xml:space="preserve"> 'FS Qtr'!CL$50</f>
        <v>4360.4475232891255</v>
      </c>
      <c r="CM42" s="484">
        <f xml:space="preserve"> 'FS Qtr'!CM$50</f>
        <v>3583.9461982317816</v>
      </c>
      <c r="CN42" s="484">
        <f xml:space="preserve"> 'FS Qtr'!CN$50</f>
        <v>1636.1669478320509</v>
      </c>
      <c r="CO42" s="484">
        <f xml:space="preserve"> 'FS Qtr'!CO$50</f>
        <v>2522.4877250291902</v>
      </c>
      <c r="CP42" s="484">
        <f xml:space="preserve"> 'FS Qtr'!CP$50</f>
        <v>4324.8239805218018</v>
      </c>
      <c r="CQ42" s="484">
        <f xml:space="preserve"> 'FS Qtr'!CQ$50</f>
        <v>3552.1660160355682</v>
      </c>
      <c r="CR42" s="484">
        <f xml:space="preserve"> 'FS Qtr'!CR$50</f>
        <v>1614.109216234112</v>
      </c>
      <c r="CS42" s="484">
        <f xml:space="preserve"> 'FS Qtr'!CS$50</f>
        <v>2495.79740118472</v>
      </c>
      <c r="CT42" s="484">
        <f xml:space="preserve"> 'FS Qtr'!CT$50</f>
        <v>4289.0969773909501</v>
      </c>
      <c r="CU42" s="484">
        <f xml:space="preserve"> 'FS Qtr'!CU$50</f>
        <v>3520.2628526924959</v>
      </c>
      <c r="CV42" s="484">
        <f xml:space="preserve"> 'FS Qtr'!CV$50</f>
        <v>1591.8807780366615</v>
      </c>
      <c r="CW42" s="484">
        <f xml:space="preserve"> 'FS Qtr'!CW$50</f>
        <v>2468.9549241734603</v>
      </c>
      <c r="CX42" s="484">
        <f xml:space="preserve"> 'FS Qtr'!CX$50</f>
        <v>4253.2613725420415</v>
      </c>
      <c r="CY42" s="484">
        <f xml:space="preserve"> 'FS Qtr'!CY$50</f>
        <v>3488.2316559144965</v>
      </c>
      <c r="CZ42" s="484">
        <f xml:space="preserve"> 'FS Qtr'!CZ$50</f>
        <v>1583.3421581221173</v>
      </c>
      <c r="DA42" s="484">
        <f xml:space="preserve"> 'FS Qtr'!DA$50</f>
        <v>2428.0899825412234</v>
      </c>
      <c r="DB42" s="484">
        <f xml:space="preserve"> 'FS Qtr'!DB$50</f>
        <v>4217.3119362265334</v>
      </c>
      <c r="DC42" s="484">
        <f xml:space="preserve"> 'FS Qtr'!DC$50</f>
        <v>3456.0672844141181</v>
      </c>
      <c r="DD42" s="484">
        <f xml:space="preserve"> 'FS Qtr'!DD$50</f>
        <v>1546.8924844518847</v>
      </c>
      <c r="DE42" s="484">
        <f xml:space="preserve"> 'FS Qtr'!DE$50</f>
        <v>2414.7934808728296</v>
      </c>
      <c r="DF42" s="484">
        <f xml:space="preserve"> 'FS Qtr'!DF$50</f>
        <v>4181.2433484450221</v>
      </c>
      <c r="DG42" s="484">
        <f xml:space="preserve"> 'FS Qtr'!DG$50</f>
        <v>3423.7645060474233</v>
      </c>
      <c r="DH42" s="484">
        <f xml:space="preserve"> 'FS Qtr'!DH$50</f>
        <v>1524.1227535633093</v>
      </c>
      <c r="DI42" s="484">
        <f xml:space="preserve"> 'FS Qtr'!DI$50</f>
        <v>1239.2070627614662</v>
      </c>
      <c r="DJ42" s="484">
        <f xml:space="preserve"> 'FS Qtr'!DJ$50</f>
        <v>0</v>
      </c>
      <c r="DK42" s="484">
        <f xml:space="preserve"> 'FS Qtr'!DK$50</f>
        <v>0</v>
      </c>
      <c r="DL42" s="484">
        <f xml:space="preserve"> 'FS Qtr'!DL$50</f>
        <v>0</v>
      </c>
      <c r="DM42" s="484">
        <f xml:space="preserve"> 'FS Qtr'!DM$50</f>
        <v>0</v>
      </c>
      <c r="DN42" s="484">
        <f xml:space="preserve"> 'FS Qtr'!DN$50</f>
        <v>0</v>
      </c>
      <c r="DO42" s="484">
        <f xml:space="preserve"> 'FS Qtr'!DO$50</f>
        <v>0</v>
      </c>
      <c r="DP42" s="484">
        <f xml:space="preserve"> 'FS Qtr'!DP$50</f>
        <v>0</v>
      </c>
      <c r="DQ42" s="484">
        <f xml:space="preserve"> 'FS Qtr'!DQ$50</f>
        <v>0</v>
      </c>
      <c r="DR42" s="484">
        <f xml:space="preserve"> 'FS Qtr'!DR$50</f>
        <v>0</v>
      </c>
      <c r="DS42" s="484">
        <f xml:space="preserve"> 'FS Qtr'!DS$50</f>
        <v>0</v>
      </c>
      <c r="DT42" s="484">
        <f xml:space="preserve"> 'FS Qtr'!DT$50</f>
        <v>0</v>
      </c>
      <c r="DU42" s="484">
        <f xml:space="preserve"> 'FS Qtr'!DU$50</f>
        <v>0</v>
      </c>
      <c r="DV42" s="484">
        <f xml:space="preserve"> 'FS Qtr'!DV$50</f>
        <v>0</v>
      </c>
      <c r="DW42" s="484">
        <f xml:space="preserve"> 'FS Qtr'!DW$50</f>
        <v>0</v>
      </c>
      <c r="DX42" s="484">
        <f xml:space="preserve"> 'FS Qtr'!DX$50</f>
        <v>0</v>
      </c>
      <c r="DY42" s="484">
        <f xml:space="preserve"> 'FS Qtr'!DY$50</f>
        <v>0</v>
      </c>
      <c r="DZ42" s="484">
        <f xml:space="preserve"> 'FS Qtr'!DZ$50</f>
        <v>0</v>
      </c>
      <c r="EA42" s="484">
        <f xml:space="preserve"> 'FS Qtr'!EA$50</f>
        <v>0</v>
      </c>
    </row>
    <row r="43" spans="1:131" hidden="1" outlineLevel="1" x14ac:dyDescent="0.35">
      <c r="E43" s="159" t="s">
        <v>209</v>
      </c>
      <c r="F43" s="159">
        <f xml:space="preserve"> SUM(J42:EA42)</f>
        <v>322667.04122730857</v>
      </c>
      <c r="G43" s="159" t="str">
        <f xml:space="preserve"> SMU</f>
        <v>$ 000s</v>
      </c>
    </row>
    <row r="44" spans="1:131" hidden="1" outlineLevel="1" x14ac:dyDescent="0.35"/>
    <row r="46" spans="1:131" x14ac:dyDescent="0.35">
      <c r="A46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1" activePane="bottomRight" state="frozen"/>
      <selection activeCell="E45" sqref="E45"/>
      <selection pane="topRight" activeCell="E45" sqref="E45"/>
      <selection pane="bottomLeft" activeCell="E45" sqref="E45"/>
      <selection pane="bottomRight" activeCell="D91" sqref="D9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133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322667.04122730839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4824.75</v>
      </c>
      <c r="N25" s="179">
        <f t="shared" si="14"/>
        <v>5295.7406250000004</v>
      </c>
      <c r="O25" s="179">
        <f t="shared" si="14"/>
        <v>2062.5343281249989</v>
      </c>
      <c r="P25" s="179">
        <f t="shared" si="14"/>
        <v>2060.6310622656251</v>
      </c>
      <c r="Q25" s="179">
        <f t="shared" si="14"/>
        <v>4791.2770487336711</v>
      </c>
      <c r="R25" s="179">
        <f t="shared" si="14"/>
        <v>5259.8770906937561</v>
      </c>
      <c r="S25" s="179">
        <f t="shared" si="14"/>
        <v>2042.7088144556815</v>
      </c>
      <c r="T25" s="179">
        <f t="shared" si="14"/>
        <v>2040.7671968364189</v>
      </c>
      <c r="U25" s="179">
        <f t="shared" si="14"/>
        <v>4757.7798200412162</v>
      </c>
      <c r="V25" s="179">
        <f t="shared" si="14"/>
        <v>5224.000218361738</v>
      </c>
      <c r="W25" s="179">
        <f t="shared" si="14"/>
        <v>2022.7892127952941</v>
      </c>
      <c r="X25" s="179">
        <f t="shared" si="14"/>
        <v>2020.8084706089812</v>
      </c>
      <c r="Y25" s="179">
        <f t="shared" si="14"/>
        <v>4724.2545897984583</v>
      </c>
      <c r="Z25" s="179">
        <f t="shared" si="14"/>
        <v>5188.1062102303531</v>
      </c>
      <c r="AA25" s="179">
        <f t="shared" si="14"/>
        <v>2002.7721077907047</v>
      </c>
      <c r="AB25" s="179">
        <f t="shared" si="14"/>
        <v>2000.7514526577284</v>
      </c>
      <c r="AC25" s="179">
        <f t="shared" si="14"/>
        <v>4690.6975749323938</v>
      </c>
      <c r="AD25" s="179">
        <f t="shared" si="14"/>
        <v>5152.191209556212</v>
      </c>
      <c r="AE25" s="179">
        <f t="shared" si="14"/>
        <v>1982.6540228270774</v>
      </c>
      <c r="AF25" s="179">
        <f t="shared" si="14"/>
        <v>1980.5926504815811</v>
      </c>
      <c r="AG25" s="179">
        <f t="shared" si="14"/>
        <v>4657.1049321532691</v>
      </c>
      <c r="AH25" s="179">
        <f t="shared" si="14"/>
        <v>5116.2512993505097</v>
      </c>
      <c r="AI25" s="179">
        <f t="shared" si="14"/>
        <v>1962.4314187558036</v>
      </c>
      <c r="AJ25" s="179">
        <f t="shared" si="14"/>
        <v>1960.3285087255713</v>
      </c>
      <c r="AK25" s="179">
        <f t="shared" si="14"/>
        <v>4623.4727566615193</v>
      </c>
      <c r="AL25" s="179">
        <f t="shared" si="14"/>
        <v>5080.2825010781335</v>
      </c>
      <c r="AM25" s="179">
        <f t="shared" si="14"/>
        <v>1942.1006925969973</v>
      </c>
      <c r="AN25" s="179">
        <f t="shared" si="14"/>
        <v>1939.9554078768863</v>
      </c>
      <c r="AO25" s="179">
        <f t="shared" si="14"/>
        <v>4589.7970808290256</v>
      </c>
      <c r="AP25" s="179">
        <f t="shared" si="14"/>
        <v>5044.2807733309892</v>
      </c>
      <c r="AQ25" s="179">
        <f t="shared" si="14"/>
        <v>1921.6581762160254</v>
      </c>
      <c r="AR25" s="179">
        <f t="shared" si="14"/>
        <v>1919.4696629348209</v>
      </c>
      <c r="AS25" s="179">
        <f t="shared" si="14"/>
        <v>4556.0738728542283</v>
      </c>
      <c r="AT25" s="179">
        <f t="shared" si="14"/>
        <v>5008.2420104750345</v>
      </c>
      <c r="AU25" s="179">
        <f t="shared" si="14"/>
        <v>1901.1001349735598</v>
      </c>
      <c r="AV25" s="179">
        <f t="shared" si="14"/>
        <v>1898.867522054114</v>
      </c>
      <c r="AW25" s="179">
        <f t="shared" si="14"/>
        <v>4522.2990353904879</v>
      </c>
      <c r="AX25" s="179">
        <f t="shared" si="14"/>
        <v>4972.1620412704606</v>
      </c>
      <c r="AY25" s="179">
        <f t="shared" si="14"/>
        <v>1880.4227663486026</v>
      </c>
      <c r="AZ25" s="179">
        <f t="shared" si="14"/>
        <v>1878.1451651611287</v>
      </c>
      <c r="BA25" s="179">
        <f t="shared" si="14"/>
        <v>4488.4684041472365</v>
      </c>
      <c r="BB25" s="179">
        <f t="shared" si="14"/>
        <v>4936.0366274645103</v>
      </c>
      <c r="BC25" s="179">
        <f t="shared" si="14"/>
        <v>1859.6221985339619</v>
      </c>
      <c r="BD25" s="179">
        <f t="shared" si="14"/>
        <v>1857.2987025423363</v>
      </c>
      <c r="BE25" s="179">
        <f t="shared" si="14"/>
        <v>4454.5777464633084</v>
      </c>
      <c r="BF25" s="179">
        <f t="shared" si="14"/>
        <v>4899.8614623563581</v>
      </c>
      <c r="BG25" s="179">
        <f t="shared" si="14"/>
        <v>1838.694489003592</v>
      </c>
      <c r="BH25" s="179">
        <f t="shared" si="14"/>
        <v>1836.3241734045353</v>
      </c>
      <c r="BI25" s="179">
        <f t="shared" si="14"/>
        <v>4420.6227598519172</v>
      </c>
      <c r="BJ25" s="179">
        <f t="shared" si="14"/>
        <v>4863.6321693334994</v>
      </c>
      <c r="BK25" s="179">
        <f t="shared" si="14"/>
        <v>1817.6356230512629</v>
      </c>
      <c r="BL25" s="179">
        <f t="shared" si="14"/>
        <v>1815.2175444062455</v>
      </c>
      <c r="BM25" s="179">
        <f t="shared" si="14"/>
        <v>4386.5990705166932</v>
      </c>
      <c r="BN25" s="179">
        <f t="shared" si="14"/>
        <v>4827.3443003790517</v>
      </c>
      <c r="BO25" s="179">
        <f t="shared" si="14"/>
        <v>1796.4415122999467</v>
      </c>
      <c r="BP25" s="179">
        <f t="shared" si="14"/>
        <v>1793.9747081596815</v>
      </c>
      <c r="BQ25" s="179">
        <f t="shared" si="14"/>
        <v>4352.5022318382098</v>
      </c>
      <c r="BR25" s="179">
        <f t="shared" si="14"/>
        <v>4790.9933345494137</v>
      </c>
      <c r="BS25" s="179">
        <f t="shared" si="14"/>
        <v>1775.1079931813654</v>
      </c>
      <c r="BT25" s="179">
        <f t="shared" si="14"/>
        <v>1772.5914817027297</v>
      </c>
      <c r="BU25" s="179">
        <f t="shared" si="14"/>
        <v>4318.3277228303778</v>
      </c>
      <c r="BV25" s="179">
        <f t="shared" si="14"/>
        <v>4754.5746764216574</v>
      </c>
      <c r="BW25" s="179">
        <f t="shared" ref="BW25:EA25" si="15" xml:space="preserve"> BW22 + BW24</f>
        <v>1753.6308253850625</v>
      </c>
      <c r="BX25" s="179">
        <f t="shared" si="15"/>
        <v>1751.0636049403042</v>
      </c>
      <c r="BY25" s="179">
        <f t="shared" si="15"/>
        <v>4284.0709465661339</v>
      </c>
      <c r="BZ25" s="179">
        <f t="shared" si="15"/>
        <v>4718.0836545100374</v>
      </c>
      <c r="CA25" s="179">
        <f t="shared" si="15"/>
        <v>1732.005690276415</v>
      </c>
      <c r="CB25" s="179">
        <f t="shared" si="15"/>
        <v>1729.3867390544797</v>
      </c>
      <c r="CC25" s="179">
        <f t="shared" si="15"/>
        <v>4249.7272285717709</v>
      </c>
      <c r="CD25" s="179">
        <f t="shared" si="15"/>
        <v>4681.5155196510214</v>
      </c>
      <c r="CE25" s="179">
        <f t="shared" si="15"/>
        <v>1710.2281892829346</v>
      </c>
      <c r="CF25" s="179">
        <f t="shared" si="15"/>
        <v>1707.5564648827649</v>
      </c>
      <c r="CG25" s="179">
        <f t="shared" si="15"/>
        <v>4215.2918151892882</v>
      </c>
      <c r="CH25" s="179">
        <f t="shared" si="15"/>
        <v>4644.8654433561715</v>
      </c>
      <c r="CI25" s="179">
        <f t="shared" si="15"/>
        <v>1688.2938422482339</v>
      </c>
      <c r="CJ25" s="179">
        <f t="shared" si="15"/>
        <v>1685.5682812638684</v>
      </c>
      <c r="CK25" s="179">
        <f t="shared" si="15"/>
        <v>4180.759871906117</v>
      </c>
      <c r="CL25" s="179">
        <f t="shared" si="15"/>
        <v>4608.1285161322512</v>
      </c>
      <c r="CM25" s="179">
        <f t="shared" si="15"/>
        <v>1666.1980857529932</v>
      </c>
      <c r="CN25" s="179">
        <f t="shared" si="15"/>
        <v>1663.417603350309</v>
      </c>
      <c r="CO25" s="179">
        <f t="shared" si="15"/>
        <v>4146.1264816515677</v>
      </c>
      <c r="CP25" s="179">
        <f t="shared" si="15"/>
        <v>4571.2997457678875</v>
      </c>
      <c r="CQ25" s="179">
        <f t="shared" si="15"/>
        <v>1643.9362714022809</v>
      </c>
      <c r="CR25" s="179">
        <f t="shared" si="15"/>
        <v>1641.0997608872035</v>
      </c>
      <c r="CS25" s="179">
        <f t="shared" si="15"/>
        <v>4111.3866430593098</v>
      </c>
      <c r="CT25" s="179">
        <f t="shared" si="15"/>
        <v>4534.3740555861114</v>
      </c>
      <c r="CU25" s="179">
        <f t="shared" si="15"/>
        <v>1621.503664078522</v>
      </c>
      <c r="CV25" s="179">
        <f t="shared" si="15"/>
        <v>1618.6099964565374</v>
      </c>
      <c r="CW25" s="179">
        <f t="shared" si="15"/>
        <v>4076.5352686952083</v>
      </c>
      <c r="CX25" s="179">
        <f t="shared" si="15"/>
        <v>4497.3462826620735</v>
      </c>
      <c r="CY25" s="179">
        <f t="shared" si="15"/>
        <v>1598.8954401594424</v>
      </c>
      <c r="CZ25" s="179">
        <f t="shared" si="15"/>
        <v>1595.9434636862329</v>
      </c>
      <c r="DA25" s="179">
        <f t="shared" si="15"/>
        <v>4041.5671832498269</v>
      </c>
      <c r="DB25" s="179">
        <f t="shared" si="15"/>
        <v>4460.2111760052694</v>
      </c>
      <c r="DC25" s="179">
        <f t="shared" si="15"/>
        <v>1576.1066857002791</v>
      </c>
      <c r="DD25" s="179">
        <f t="shared" si="15"/>
        <v>1573.0952254233007</v>
      </c>
      <c r="DE25" s="179">
        <f t="shared" si="15"/>
        <v>4006.477121694857</v>
      </c>
      <c r="DF25" s="179">
        <f t="shared" si="15"/>
        <v>4422.9633947055136</v>
      </c>
      <c r="DG25" s="179">
        <f t="shared" si="15"/>
        <v>1553.132394579522</v>
      </c>
      <c r="DH25" s="179">
        <f t="shared" si="15"/>
        <v>1550.0602518703508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156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134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135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136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137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138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139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140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133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322667.04122730857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1519.3516483516487</v>
      </c>
      <c r="N53" s="179">
        <f t="shared" si="36"/>
        <v>5023.8865989309606</v>
      </c>
      <c r="O53" s="179">
        <f t="shared" si="36"/>
        <v>4170.5295879755431</v>
      </c>
      <c r="P53" s="179">
        <f t="shared" si="36"/>
        <v>2028.6153260439305</v>
      </c>
      <c r="Q53" s="179">
        <f t="shared" si="36"/>
        <v>3006.71803994626</v>
      </c>
      <c r="R53" s="179">
        <f t="shared" si="36"/>
        <v>4989.357079414217</v>
      </c>
      <c r="S53" s="179">
        <f t="shared" si="36"/>
        <v>4140.2320518402594</v>
      </c>
      <c r="T53" s="179">
        <f t="shared" si="36"/>
        <v>2008.9959885590401</v>
      </c>
      <c r="U53" s="179">
        <f t="shared" si="36"/>
        <v>2982.0798495086847</v>
      </c>
      <c r="V53" s="179">
        <f t="shared" si="36"/>
        <v>4954.807212342962</v>
      </c>
      <c r="W53" s="179">
        <f t="shared" si="36"/>
        <v>4109.8928399861561</v>
      </c>
      <c r="X53" s="179">
        <f t="shared" si="36"/>
        <v>2005.5450977648127</v>
      </c>
      <c r="Y53" s="179">
        <f t="shared" si="36"/>
        <v>2941.1063861909197</v>
      </c>
      <c r="Z53" s="179">
        <f t="shared" si="36"/>
        <v>4920.2332273080128</v>
      </c>
      <c r="AA53" s="179">
        <f t="shared" si="36"/>
        <v>4079.5082826027474</v>
      </c>
      <c r="AB53" s="179">
        <f t="shared" si="36"/>
        <v>1969.4708359471479</v>
      </c>
      <c r="AC53" s="179">
        <f t="shared" si="36"/>
        <v>2932.5824991845047</v>
      </c>
      <c r="AD53" s="179">
        <f t="shared" si="36"/>
        <v>4885.6312946429462</v>
      </c>
      <c r="AE53" s="179">
        <f t="shared" si="36"/>
        <v>4049.0746500107443</v>
      </c>
      <c r="AF53" s="179">
        <f t="shared" si="36"/>
        <v>1949.5581621709948</v>
      </c>
      <c r="AG53" s="179">
        <f t="shared" si="36"/>
        <v>2907.71613842746</v>
      </c>
      <c r="AH53" s="179">
        <f t="shared" si="36"/>
        <v>4850.9975241468455</v>
      </c>
      <c r="AI53" s="179">
        <f t="shared" si="36"/>
        <v>4018.5881513856307</v>
      </c>
      <c r="AJ53" s="179">
        <f t="shared" si="36"/>
        <v>1929.5407479852247</v>
      </c>
      <c r="AK53" s="179">
        <f t="shared" si="36"/>
        <v>2882.7664163421891</v>
      </c>
      <c r="AL53" s="179">
        <f t="shared" si="36"/>
        <v>4816.327963781755</v>
      </c>
      <c r="AM53" s="179">
        <f t="shared" si="36"/>
        <v>3988.0449334558452</v>
      </c>
      <c r="AN53" s="179">
        <f t="shared" si="36"/>
        <v>1925.2066305179528</v>
      </c>
      <c r="AO53" s="179">
        <f t="shared" si="36"/>
        <v>2841.9379521318856</v>
      </c>
      <c r="AP53" s="179">
        <f t="shared" si="36"/>
        <v>4781.6185983442665</v>
      </c>
      <c r="AQ53" s="179">
        <f t="shared" si="36"/>
        <v>3957.4410791751011</v>
      </c>
      <c r="AR53" s="179">
        <f t="shared" si="36"/>
        <v>1889.1772904874442</v>
      </c>
      <c r="AS53" s="179">
        <f t="shared" si="36"/>
        <v>2832.6017911092231</v>
      </c>
      <c r="AT53" s="179">
        <f t="shared" si="36"/>
        <v>4746.8653481107795</v>
      </c>
      <c r="AU53" s="179">
        <f t="shared" si="36"/>
        <v>3926.7726063682762</v>
      </c>
      <c r="AV53" s="179">
        <f t="shared" si="36"/>
        <v>1868.823879593665</v>
      </c>
      <c r="AW53" s="179">
        <f t="shared" si="36"/>
        <v>2807.3791745912417</v>
      </c>
      <c r="AX53" s="179">
        <f t="shared" si="36"/>
        <v>4712.0640674558335</v>
      </c>
      <c r="AY53" s="179">
        <f t="shared" si="36"/>
        <v>3896.0354663503745</v>
      </c>
      <c r="AZ53" s="179">
        <f t="shared" si="36"/>
        <v>1848.3509904106313</v>
      </c>
      <c r="BA53" s="179">
        <f t="shared" si="36"/>
        <v>2782.0577672391714</v>
      </c>
      <c r="BB53" s="179">
        <f t="shared" si="36"/>
        <v>4677.2105434430441</v>
      </c>
      <c r="BC53" s="179">
        <f t="shared" si="36"/>
        <v>3865.225542517991</v>
      </c>
      <c r="BD53" s="179">
        <f t="shared" si="36"/>
        <v>1843.0720590969331</v>
      </c>
      <c r="BE53" s="179">
        <f t="shared" si="36"/>
        <v>2741.3162515247823</v>
      </c>
      <c r="BF53" s="179">
        <f t="shared" si="36"/>
        <v>4642.3004943880223</v>
      </c>
      <c r="BG53" s="179">
        <f t="shared" si="36"/>
        <v>3834.3386489127424</v>
      </c>
      <c r="BH53" s="179">
        <f t="shared" si="36"/>
        <v>1807.0312923881415</v>
      </c>
      <c r="BI53" s="179">
        <f t="shared" si="36"/>
        <v>2731.1023978583507</v>
      </c>
      <c r="BJ53" s="179">
        <f t="shared" si="36"/>
        <v>4607.3295683927436</v>
      </c>
      <c r="BK53" s="179">
        <f t="shared" si="36"/>
        <v>3803.3705287560883</v>
      </c>
      <c r="BL53" s="179">
        <f t="shared" si="36"/>
        <v>1786.1765635552633</v>
      </c>
      <c r="BM53" s="179">
        <f t="shared" si="36"/>
        <v>2705.4601656930258</v>
      </c>
      <c r="BN53" s="179">
        <f t="shared" si="36"/>
        <v>4572.2933418507855</v>
      </c>
      <c r="BO53" s="179">
        <f t="shared" si="36"/>
        <v>3772.3168529549539</v>
      </c>
      <c r="BP53" s="179">
        <f t="shared" si="36"/>
        <v>1765.1865135060509</v>
      </c>
      <c r="BQ53" s="179">
        <f t="shared" si="36"/>
        <v>2679.7025994275532</v>
      </c>
      <c r="BR53" s="179">
        <f t="shared" si="36"/>
        <v>4537.1873179228514</v>
      </c>
      <c r="BS53" s="179">
        <f t="shared" si="36"/>
        <v>3741.1732185775827</v>
      </c>
      <c r="BT53" s="179">
        <f t="shared" si="36"/>
        <v>1758.8958323021477</v>
      </c>
      <c r="BU53" s="179">
        <f t="shared" si="36"/>
        <v>2638.9865438332372</v>
      </c>
      <c r="BV53" s="179">
        <f t="shared" si="36"/>
        <v>4502.0069249819471</v>
      </c>
      <c r="BW53" s="179">
        <f t="shared" ref="BW53:EA53" si="37" xml:space="preserve"> BW50 + BW52</f>
        <v>3709.9351472990134</v>
      </c>
      <c r="BX53" s="179">
        <f t="shared" si="37"/>
        <v>1722.7837962499902</v>
      </c>
      <c r="BY53" s="179">
        <f t="shared" si="37"/>
        <v>2627.8241038459855</v>
      </c>
      <c r="BZ53" s="179">
        <f t="shared" si="37"/>
        <v>4466.7475150276478</v>
      </c>
      <c r="CA53" s="179">
        <f t="shared" si="37"/>
        <v>3678.5980838155601</v>
      </c>
      <c r="CB53" s="179">
        <f t="shared" si="37"/>
        <v>1701.3626095709205</v>
      </c>
      <c r="CC53" s="179">
        <f t="shared" si="37"/>
        <v>2601.6942997167585</v>
      </c>
      <c r="CD53" s="179">
        <f t="shared" si="37"/>
        <v>4431.4043620687899</v>
      </c>
      <c r="CE53" s="179">
        <f t="shared" si="37"/>
        <v>3647.1573942276741</v>
      </c>
      <c r="CF53" s="179">
        <f t="shared" si="37"/>
        <v>1679.7890595480376</v>
      </c>
      <c r="CG53" s="179">
        <f t="shared" si="37"/>
        <v>2575.4314086216336</v>
      </c>
      <c r="CH53" s="179">
        <f t="shared" si="37"/>
        <v>4395.9726604739562</v>
      </c>
      <c r="CI53" s="179">
        <f t="shared" si="37"/>
        <v>3615.6083643905404</v>
      </c>
      <c r="CJ53" s="179">
        <f t="shared" si="37"/>
        <v>1672.4139038003891</v>
      </c>
      <c r="CK53" s="179">
        <f t="shared" si="37"/>
        <v>2534.6755740795943</v>
      </c>
      <c r="CL53" s="179">
        <f t="shared" si="37"/>
        <v>4360.4475232891255</v>
      </c>
      <c r="CM53" s="179">
        <f t="shared" si="37"/>
        <v>3583.9461982317816</v>
      </c>
      <c r="CN53" s="179">
        <f t="shared" si="37"/>
        <v>1636.1669478320509</v>
      </c>
      <c r="CO53" s="179">
        <f t="shared" si="37"/>
        <v>2522.4877250291902</v>
      </c>
      <c r="CP53" s="179">
        <f t="shared" si="37"/>
        <v>4324.8239805218018</v>
      </c>
      <c r="CQ53" s="179">
        <f t="shared" si="37"/>
        <v>3552.1660160355682</v>
      </c>
      <c r="CR53" s="179">
        <f t="shared" si="37"/>
        <v>1614.109216234112</v>
      </c>
      <c r="CS53" s="179">
        <f t="shared" si="37"/>
        <v>2495.79740118472</v>
      </c>
      <c r="CT53" s="179">
        <f t="shared" si="37"/>
        <v>4289.0969773909501</v>
      </c>
      <c r="CU53" s="179">
        <f t="shared" si="37"/>
        <v>3520.2628526924959</v>
      </c>
      <c r="CV53" s="179">
        <f t="shared" si="37"/>
        <v>1591.8807780366615</v>
      </c>
      <c r="CW53" s="179">
        <f t="shared" si="37"/>
        <v>2468.9549241734603</v>
      </c>
      <c r="CX53" s="179">
        <f t="shared" si="37"/>
        <v>4253.2613725420415</v>
      </c>
      <c r="CY53" s="179">
        <f t="shared" si="37"/>
        <v>3488.2316559144965</v>
      </c>
      <c r="CZ53" s="179">
        <f t="shared" si="37"/>
        <v>1583.3421581221173</v>
      </c>
      <c r="DA53" s="179">
        <f t="shared" si="37"/>
        <v>2428.0899825412234</v>
      </c>
      <c r="DB53" s="179">
        <f t="shared" si="37"/>
        <v>4217.3119362265334</v>
      </c>
      <c r="DC53" s="179">
        <f t="shared" si="37"/>
        <v>3456.0672844141181</v>
      </c>
      <c r="DD53" s="179">
        <f t="shared" si="37"/>
        <v>1546.8924844518847</v>
      </c>
      <c r="DE53" s="179">
        <f t="shared" si="37"/>
        <v>2414.7934808728296</v>
      </c>
      <c r="DF53" s="179">
        <f t="shared" si="37"/>
        <v>4181.2433484450221</v>
      </c>
      <c r="DG53" s="179">
        <f t="shared" si="37"/>
        <v>3423.7645060474233</v>
      </c>
      <c r="DH53" s="179">
        <f t="shared" si="37"/>
        <v>1524.1227535633093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Asset!E$18</f>
        <v>Fixed asset balance</v>
      </c>
      <c r="F59" s="450">
        <f xml:space="preserve"> Asset!F$18</f>
        <v>0</v>
      </c>
      <c r="G59" s="450" t="str">
        <f xml:space="preserve"> Asset!G$18</f>
        <v>$ 000s</v>
      </c>
      <c r="H59" s="450">
        <f xml:space="preserve"> Asset!H$18</f>
        <v>0</v>
      </c>
      <c r="I59" s="450">
        <f xml:space="preserve"> Asset!I$18</f>
        <v>0</v>
      </c>
      <c r="J59" s="450">
        <f xml:space="preserve"> Asset!J$18</f>
        <v>0</v>
      </c>
      <c r="K59" s="450">
        <f xml:space="preserve"> Asset!K$18</f>
        <v>0</v>
      </c>
      <c r="L59" s="450">
        <f xml:space="preserve"> Asset!L$18</f>
        <v>100000</v>
      </c>
      <c r="M59" s="450">
        <f xml:space="preserve"> Asset!M$18</f>
        <v>100000</v>
      </c>
      <c r="N59" s="450">
        <f xml:space="preserve"> Asset!N$18</f>
        <v>100000</v>
      </c>
      <c r="O59" s="450">
        <f xml:space="preserve"> Asset!O$18</f>
        <v>100000</v>
      </c>
      <c r="P59" s="450">
        <f xml:space="preserve"> Asset!P$18</f>
        <v>100000</v>
      </c>
      <c r="Q59" s="450">
        <f xml:space="preserve"> Asset!Q$18</f>
        <v>100000</v>
      </c>
      <c r="R59" s="450">
        <f xml:space="preserve"> Asset!R$18</f>
        <v>100000</v>
      </c>
      <c r="S59" s="450">
        <f xml:space="preserve"> Asset!S$18</f>
        <v>100000</v>
      </c>
      <c r="T59" s="450">
        <f xml:space="preserve"> Asset!T$18</f>
        <v>100000</v>
      </c>
      <c r="U59" s="450">
        <f xml:space="preserve"> Asset!U$18</f>
        <v>100000</v>
      </c>
      <c r="V59" s="450">
        <f xml:space="preserve"> Asset!V$18</f>
        <v>100000</v>
      </c>
      <c r="W59" s="450">
        <f xml:space="preserve"> Asset!W$18</f>
        <v>100000</v>
      </c>
      <c r="X59" s="450">
        <f xml:space="preserve"> Asset!X$18</f>
        <v>100000</v>
      </c>
      <c r="Y59" s="450">
        <f xml:space="preserve"> Asset!Y$18</f>
        <v>100000</v>
      </c>
      <c r="Z59" s="450">
        <f xml:space="preserve"> Asset!Z$18</f>
        <v>100000</v>
      </c>
      <c r="AA59" s="450">
        <f xml:space="preserve"> Asset!AA$18</f>
        <v>100000</v>
      </c>
      <c r="AB59" s="450">
        <f xml:space="preserve"> Asset!AB$18</f>
        <v>100000</v>
      </c>
      <c r="AC59" s="450">
        <f xml:space="preserve"> Asset!AC$18</f>
        <v>100000</v>
      </c>
      <c r="AD59" s="450">
        <f xml:space="preserve"> Asset!AD$18</f>
        <v>100000</v>
      </c>
      <c r="AE59" s="450">
        <f xml:space="preserve"> Asset!AE$18</f>
        <v>100000</v>
      </c>
      <c r="AF59" s="450">
        <f xml:space="preserve"> Asset!AF$18</f>
        <v>100000</v>
      </c>
      <c r="AG59" s="450">
        <f xml:space="preserve"> Asset!AG$18</f>
        <v>100000</v>
      </c>
      <c r="AH59" s="450">
        <f xml:space="preserve"> Asset!AH$18</f>
        <v>100000</v>
      </c>
      <c r="AI59" s="450">
        <f xml:space="preserve"> Asset!AI$18</f>
        <v>100000</v>
      </c>
      <c r="AJ59" s="450">
        <f xml:space="preserve"> Asset!AJ$18</f>
        <v>100000</v>
      </c>
      <c r="AK59" s="450">
        <f xml:space="preserve"> Asset!AK$18</f>
        <v>100000</v>
      </c>
      <c r="AL59" s="450">
        <f xml:space="preserve"> Asset!AL$18</f>
        <v>100000</v>
      </c>
      <c r="AM59" s="450">
        <f xml:space="preserve"> Asset!AM$18</f>
        <v>100000</v>
      </c>
      <c r="AN59" s="450">
        <f xml:space="preserve"> Asset!AN$18</f>
        <v>100000</v>
      </c>
      <c r="AO59" s="450">
        <f xml:space="preserve"> Asset!AO$18</f>
        <v>100000</v>
      </c>
      <c r="AP59" s="450">
        <f xml:space="preserve"> Asset!AP$18</f>
        <v>100000</v>
      </c>
      <c r="AQ59" s="450">
        <f xml:space="preserve"> Asset!AQ$18</f>
        <v>100000</v>
      </c>
      <c r="AR59" s="450">
        <f xml:space="preserve"> Asset!AR$18</f>
        <v>100000</v>
      </c>
      <c r="AS59" s="450">
        <f xml:space="preserve"> Asset!AS$18</f>
        <v>100000</v>
      </c>
      <c r="AT59" s="450">
        <f xml:space="preserve"> Asset!AT$18</f>
        <v>100000</v>
      </c>
      <c r="AU59" s="450">
        <f xml:space="preserve"> Asset!AU$18</f>
        <v>100000</v>
      </c>
      <c r="AV59" s="450">
        <f xml:space="preserve"> Asset!AV$18</f>
        <v>100000</v>
      </c>
      <c r="AW59" s="450">
        <f xml:space="preserve"> Asset!AW$18</f>
        <v>100000</v>
      </c>
      <c r="AX59" s="450">
        <f xml:space="preserve"> Asset!AX$18</f>
        <v>100000</v>
      </c>
      <c r="AY59" s="450">
        <f xml:space="preserve"> Asset!AY$18</f>
        <v>100000</v>
      </c>
      <c r="AZ59" s="450">
        <f xml:space="preserve"> Asset!AZ$18</f>
        <v>100000</v>
      </c>
      <c r="BA59" s="450">
        <f xml:space="preserve"> Asset!BA$18</f>
        <v>100000</v>
      </c>
      <c r="BB59" s="450">
        <f xml:space="preserve"> Asset!BB$18</f>
        <v>100000</v>
      </c>
      <c r="BC59" s="450">
        <f xml:space="preserve"> Asset!BC$18</f>
        <v>100000</v>
      </c>
      <c r="BD59" s="450">
        <f xml:space="preserve"> Asset!BD$18</f>
        <v>100000</v>
      </c>
      <c r="BE59" s="450">
        <f xml:space="preserve"> Asset!BE$18</f>
        <v>100000</v>
      </c>
      <c r="BF59" s="450">
        <f xml:space="preserve"> Asset!BF$18</f>
        <v>100000</v>
      </c>
      <c r="BG59" s="450">
        <f xml:space="preserve"> Asset!BG$18</f>
        <v>100000</v>
      </c>
      <c r="BH59" s="450">
        <f xml:space="preserve"> Asset!BH$18</f>
        <v>100000</v>
      </c>
      <c r="BI59" s="450">
        <f xml:space="preserve"> Asset!BI$18</f>
        <v>100000</v>
      </c>
      <c r="BJ59" s="450">
        <f xml:space="preserve"> Asset!BJ$18</f>
        <v>100000</v>
      </c>
      <c r="BK59" s="450">
        <f xml:space="preserve"> Asset!BK$18</f>
        <v>100000</v>
      </c>
      <c r="BL59" s="450">
        <f xml:space="preserve"> Asset!BL$18</f>
        <v>100000</v>
      </c>
      <c r="BM59" s="450">
        <f xml:space="preserve"> Asset!BM$18</f>
        <v>100000</v>
      </c>
      <c r="BN59" s="450">
        <f xml:space="preserve"> Asset!BN$18</f>
        <v>100000</v>
      </c>
      <c r="BO59" s="450">
        <f xml:space="preserve"> Asset!BO$18</f>
        <v>100000</v>
      </c>
      <c r="BP59" s="450">
        <f xml:space="preserve"> Asset!BP$18</f>
        <v>100000</v>
      </c>
      <c r="BQ59" s="450">
        <f xml:space="preserve"> Asset!BQ$18</f>
        <v>100000</v>
      </c>
      <c r="BR59" s="450">
        <f xml:space="preserve"> Asset!BR$18</f>
        <v>100000</v>
      </c>
      <c r="BS59" s="450">
        <f xml:space="preserve"> Asset!BS$18</f>
        <v>100000</v>
      </c>
      <c r="BT59" s="450">
        <f xml:space="preserve"> Asset!BT$18</f>
        <v>100000</v>
      </c>
      <c r="BU59" s="450">
        <f xml:space="preserve"> Asset!BU$18</f>
        <v>100000</v>
      </c>
      <c r="BV59" s="450">
        <f xml:space="preserve"> Asset!BV$18</f>
        <v>100000</v>
      </c>
      <c r="BW59" s="450">
        <f xml:space="preserve"> Asset!BW$18</f>
        <v>100000</v>
      </c>
      <c r="BX59" s="450">
        <f xml:space="preserve"> Asset!BX$18</f>
        <v>100000</v>
      </c>
      <c r="BY59" s="450">
        <f xml:space="preserve"> Asset!BY$18</f>
        <v>100000</v>
      </c>
      <c r="BZ59" s="450">
        <f xml:space="preserve"> Asset!BZ$18</f>
        <v>100000</v>
      </c>
      <c r="CA59" s="450">
        <f xml:space="preserve"> Asset!CA$18</f>
        <v>100000</v>
      </c>
      <c r="CB59" s="450">
        <f xml:space="preserve"> Asset!CB$18</f>
        <v>100000</v>
      </c>
      <c r="CC59" s="450">
        <f xml:space="preserve"> Asset!CC$18</f>
        <v>100000</v>
      </c>
      <c r="CD59" s="450">
        <f xml:space="preserve"> Asset!CD$18</f>
        <v>100000</v>
      </c>
      <c r="CE59" s="450">
        <f xml:space="preserve"> Asset!CE$18</f>
        <v>100000</v>
      </c>
      <c r="CF59" s="450">
        <f xml:space="preserve"> Asset!CF$18</f>
        <v>100000</v>
      </c>
      <c r="CG59" s="450">
        <f xml:space="preserve"> Asset!CG$18</f>
        <v>100000</v>
      </c>
      <c r="CH59" s="450">
        <f xml:space="preserve"> Asset!CH$18</f>
        <v>100000</v>
      </c>
      <c r="CI59" s="450">
        <f xml:space="preserve"> Asset!CI$18</f>
        <v>100000</v>
      </c>
      <c r="CJ59" s="450">
        <f xml:space="preserve"> Asset!CJ$18</f>
        <v>100000</v>
      </c>
      <c r="CK59" s="450">
        <f xml:space="preserve"> Asset!CK$18</f>
        <v>100000</v>
      </c>
      <c r="CL59" s="450">
        <f xml:space="preserve"> Asset!CL$18</f>
        <v>100000</v>
      </c>
      <c r="CM59" s="450">
        <f xml:space="preserve"> Asset!CM$18</f>
        <v>100000</v>
      </c>
      <c r="CN59" s="450">
        <f xml:space="preserve"> Asset!CN$18</f>
        <v>100000</v>
      </c>
      <c r="CO59" s="450">
        <f xml:space="preserve"> Asset!CO$18</f>
        <v>100000</v>
      </c>
      <c r="CP59" s="450">
        <f xml:space="preserve"> Asset!CP$18</f>
        <v>100000</v>
      </c>
      <c r="CQ59" s="450">
        <f xml:space="preserve"> Asset!CQ$18</f>
        <v>100000</v>
      </c>
      <c r="CR59" s="450">
        <f xml:space="preserve"> Asset!CR$18</f>
        <v>100000</v>
      </c>
      <c r="CS59" s="450">
        <f xml:space="preserve"> Asset!CS$18</f>
        <v>100000</v>
      </c>
      <c r="CT59" s="450">
        <f xml:space="preserve"> Asset!CT$18</f>
        <v>100000</v>
      </c>
      <c r="CU59" s="450">
        <f xml:space="preserve"> Asset!CU$18</f>
        <v>100000</v>
      </c>
      <c r="CV59" s="450">
        <f xml:space="preserve"> Asset!CV$18</f>
        <v>100000</v>
      </c>
      <c r="CW59" s="450">
        <f xml:space="preserve"> Asset!CW$18</f>
        <v>100000</v>
      </c>
      <c r="CX59" s="450">
        <f xml:space="preserve"> Asset!CX$18</f>
        <v>100000</v>
      </c>
      <c r="CY59" s="450">
        <f xml:space="preserve"> Asset!CY$18</f>
        <v>100000</v>
      </c>
      <c r="CZ59" s="450">
        <f xml:space="preserve"> Asset!CZ$18</f>
        <v>100000</v>
      </c>
      <c r="DA59" s="450">
        <f xml:space="preserve"> Asset!DA$18</f>
        <v>100000</v>
      </c>
      <c r="DB59" s="450">
        <f xml:space="preserve"> Asset!DB$18</f>
        <v>100000</v>
      </c>
      <c r="DC59" s="450">
        <f xml:space="preserve"> Asset!DC$18</f>
        <v>100000</v>
      </c>
      <c r="DD59" s="450">
        <f xml:space="preserve"> Asset!DD$18</f>
        <v>100000</v>
      </c>
      <c r="DE59" s="450">
        <f xml:space="preserve"> Asset!DE$18</f>
        <v>100000</v>
      </c>
      <c r="DF59" s="450">
        <f xml:space="preserve"> Asset!DF$18</f>
        <v>100000</v>
      </c>
      <c r="DG59" s="450">
        <f xml:space="preserve"> Asset!DG$18</f>
        <v>100000</v>
      </c>
      <c r="DH59" s="450">
        <f xml:space="preserve"> Asset!DH$18</f>
        <v>100000</v>
      </c>
      <c r="DI59" s="450">
        <f xml:space="preserve"> Asset!DI$18</f>
        <v>100000</v>
      </c>
      <c r="DJ59" s="450">
        <f xml:space="preserve"> Asset!DJ$18</f>
        <v>100000</v>
      </c>
      <c r="DK59" s="450">
        <f xml:space="preserve"> Asset!DK$18</f>
        <v>100000</v>
      </c>
      <c r="DL59" s="450">
        <f xml:space="preserve"> Asset!DL$18</f>
        <v>100000</v>
      </c>
      <c r="DM59" s="450">
        <f xml:space="preserve"> Asset!DM$18</f>
        <v>100000</v>
      </c>
      <c r="DN59" s="450">
        <f xml:space="preserve"> Asset!DN$18</f>
        <v>100000</v>
      </c>
      <c r="DO59" s="450">
        <f xml:space="preserve"> Asset!DO$18</f>
        <v>100000</v>
      </c>
      <c r="DP59" s="450">
        <f xml:space="preserve"> Asset!DP$18</f>
        <v>100000</v>
      </c>
      <c r="DQ59" s="450">
        <f xml:space="preserve"> Asset!DQ$18</f>
        <v>100000</v>
      </c>
      <c r="DR59" s="450">
        <f xml:space="preserve"> Asset!DR$18</f>
        <v>100000</v>
      </c>
      <c r="DS59" s="450">
        <f xml:space="preserve"> Asset!DS$18</f>
        <v>100000</v>
      </c>
      <c r="DT59" s="450">
        <f xml:space="preserve"> Asset!DT$18</f>
        <v>100000</v>
      </c>
      <c r="DU59" s="450">
        <f xml:space="preserve"> Asset!DU$18</f>
        <v>100000</v>
      </c>
      <c r="DV59" s="450">
        <f xml:space="preserve"> Asset!DV$18</f>
        <v>100000</v>
      </c>
      <c r="DW59" s="450">
        <f xml:space="preserve"> Asset!DW$18</f>
        <v>100000</v>
      </c>
      <c r="DX59" s="450">
        <f xml:space="preserve"> Asset!DX$18</f>
        <v>100000</v>
      </c>
      <c r="DY59" s="450">
        <f xml:space="preserve"> Asset!DY$18</f>
        <v>100000</v>
      </c>
      <c r="DZ59" s="450">
        <f xml:space="preserve"> Asset!DZ$18</f>
        <v>100000</v>
      </c>
      <c r="EA59" s="450">
        <f xml:space="preserve"> Asset!EA$18</f>
        <v>100000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100000</v>
      </c>
      <c r="N60" s="179">
        <f t="shared" si="38"/>
        <v>100000</v>
      </c>
      <c r="O60" s="179">
        <f t="shared" si="38"/>
        <v>100000</v>
      </c>
      <c r="P60" s="179">
        <f t="shared" si="38"/>
        <v>100000</v>
      </c>
      <c r="Q60" s="179">
        <f t="shared" si="38"/>
        <v>100000</v>
      </c>
      <c r="R60" s="179">
        <f t="shared" si="38"/>
        <v>100000</v>
      </c>
      <c r="S60" s="179">
        <f t="shared" si="38"/>
        <v>100000</v>
      </c>
      <c r="T60" s="179">
        <f t="shared" si="38"/>
        <v>100000</v>
      </c>
      <c r="U60" s="179">
        <f t="shared" si="38"/>
        <v>100000</v>
      </c>
      <c r="V60" s="179">
        <f t="shared" si="38"/>
        <v>100000</v>
      </c>
      <c r="W60" s="179">
        <f t="shared" si="38"/>
        <v>100000</v>
      </c>
      <c r="X60" s="179">
        <f t="shared" si="38"/>
        <v>100000</v>
      </c>
      <c r="Y60" s="179">
        <f t="shared" si="38"/>
        <v>100000</v>
      </c>
      <c r="Z60" s="179">
        <f t="shared" si="38"/>
        <v>100000</v>
      </c>
      <c r="AA60" s="179">
        <f t="shared" si="38"/>
        <v>100000</v>
      </c>
      <c r="AB60" s="179">
        <f t="shared" si="38"/>
        <v>100000</v>
      </c>
      <c r="AC60" s="179">
        <f t="shared" si="38"/>
        <v>100000</v>
      </c>
      <c r="AD60" s="179">
        <f t="shared" si="38"/>
        <v>100000</v>
      </c>
      <c r="AE60" s="179">
        <f t="shared" si="38"/>
        <v>100000</v>
      </c>
      <c r="AF60" s="179">
        <f t="shared" si="38"/>
        <v>100000</v>
      </c>
      <c r="AG60" s="179">
        <f t="shared" si="38"/>
        <v>100000</v>
      </c>
      <c r="AH60" s="179">
        <f t="shared" si="38"/>
        <v>100000</v>
      </c>
      <c r="AI60" s="179">
        <f t="shared" si="38"/>
        <v>100000</v>
      </c>
      <c r="AJ60" s="179">
        <f t="shared" si="38"/>
        <v>100000</v>
      </c>
      <c r="AK60" s="179">
        <f t="shared" si="38"/>
        <v>100000</v>
      </c>
      <c r="AL60" s="179">
        <f t="shared" si="38"/>
        <v>100000</v>
      </c>
      <c r="AM60" s="179">
        <f t="shared" si="38"/>
        <v>100000</v>
      </c>
      <c r="AN60" s="179">
        <f t="shared" si="38"/>
        <v>100000</v>
      </c>
      <c r="AO60" s="179">
        <f t="shared" si="38"/>
        <v>100000</v>
      </c>
      <c r="AP60" s="179">
        <f t="shared" ref="AP60:BU60" si="39">SUM(AP59)</f>
        <v>100000</v>
      </c>
      <c r="AQ60" s="179">
        <f t="shared" si="39"/>
        <v>100000</v>
      </c>
      <c r="AR60" s="179">
        <f t="shared" si="39"/>
        <v>100000</v>
      </c>
      <c r="AS60" s="179">
        <f t="shared" si="39"/>
        <v>100000</v>
      </c>
      <c r="AT60" s="179">
        <f t="shared" si="39"/>
        <v>100000</v>
      </c>
      <c r="AU60" s="179">
        <f t="shared" si="39"/>
        <v>100000</v>
      </c>
      <c r="AV60" s="179">
        <f t="shared" si="39"/>
        <v>100000</v>
      </c>
      <c r="AW60" s="179">
        <f t="shared" si="39"/>
        <v>100000</v>
      </c>
      <c r="AX60" s="179">
        <f t="shared" si="39"/>
        <v>100000</v>
      </c>
      <c r="AY60" s="179">
        <f t="shared" si="39"/>
        <v>100000</v>
      </c>
      <c r="AZ60" s="179">
        <f t="shared" si="39"/>
        <v>100000</v>
      </c>
      <c r="BA60" s="179">
        <f t="shared" si="39"/>
        <v>100000</v>
      </c>
      <c r="BB60" s="179">
        <f t="shared" si="39"/>
        <v>100000</v>
      </c>
      <c r="BC60" s="179">
        <f t="shared" si="39"/>
        <v>100000</v>
      </c>
      <c r="BD60" s="179">
        <f t="shared" si="39"/>
        <v>100000</v>
      </c>
      <c r="BE60" s="179">
        <f t="shared" si="39"/>
        <v>100000</v>
      </c>
      <c r="BF60" s="179">
        <f t="shared" si="39"/>
        <v>100000</v>
      </c>
      <c r="BG60" s="179">
        <f t="shared" si="39"/>
        <v>100000</v>
      </c>
      <c r="BH60" s="179">
        <f t="shared" si="39"/>
        <v>100000</v>
      </c>
      <c r="BI60" s="179">
        <f t="shared" si="39"/>
        <v>100000</v>
      </c>
      <c r="BJ60" s="179">
        <f t="shared" si="39"/>
        <v>100000</v>
      </c>
      <c r="BK60" s="179">
        <f t="shared" si="39"/>
        <v>100000</v>
      </c>
      <c r="BL60" s="179">
        <f t="shared" si="39"/>
        <v>100000</v>
      </c>
      <c r="BM60" s="179">
        <f t="shared" si="39"/>
        <v>100000</v>
      </c>
      <c r="BN60" s="179">
        <f t="shared" si="39"/>
        <v>100000</v>
      </c>
      <c r="BO60" s="179">
        <f t="shared" si="39"/>
        <v>100000</v>
      </c>
      <c r="BP60" s="179">
        <f t="shared" si="39"/>
        <v>100000</v>
      </c>
      <c r="BQ60" s="179">
        <f t="shared" si="39"/>
        <v>100000</v>
      </c>
      <c r="BR60" s="179">
        <f t="shared" si="39"/>
        <v>100000</v>
      </c>
      <c r="BS60" s="179">
        <f t="shared" si="39"/>
        <v>100000</v>
      </c>
      <c r="BT60" s="179">
        <f t="shared" si="39"/>
        <v>100000</v>
      </c>
      <c r="BU60" s="179">
        <f t="shared" si="39"/>
        <v>100000</v>
      </c>
      <c r="BV60" s="179">
        <f t="shared" ref="BV60:DA60" si="40">SUM(BV59)</f>
        <v>100000</v>
      </c>
      <c r="BW60" s="179">
        <f t="shared" si="40"/>
        <v>100000</v>
      </c>
      <c r="BX60" s="179">
        <f t="shared" si="40"/>
        <v>100000</v>
      </c>
      <c r="BY60" s="179">
        <f t="shared" si="40"/>
        <v>100000</v>
      </c>
      <c r="BZ60" s="179">
        <f t="shared" si="40"/>
        <v>100000</v>
      </c>
      <c r="CA60" s="179">
        <f t="shared" si="40"/>
        <v>100000</v>
      </c>
      <c r="CB60" s="179">
        <f t="shared" si="40"/>
        <v>100000</v>
      </c>
      <c r="CC60" s="179">
        <f t="shared" si="40"/>
        <v>100000</v>
      </c>
      <c r="CD60" s="179">
        <f t="shared" si="40"/>
        <v>100000</v>
      </c>
      <c r="CE60" s="179">
        <f t="shared" si="40"/>
        <v>100000</v>
      </c>
      <c r="CF60" s="179">
        <f t="shared" si="40"/>
        <v>100000</v>
      </c>
      <c r="CG60" s="179">
        <f t="shared" si="40"/>
        <v>100000</v>
      </c>
      <c r="CH60" s="179">
        <f t="shared" si="40"/>
        <v>100000</v>
      </c>
      <c r="CI60" s="179">
        <f t="shared" si="40"/>
        <v>100000</v>
      </c>
      <c r="CJ60" s="179">
        <f t="shared" si="40"/>
        <v>100000</v>
      </c>
      <c r="CK60" s="179">
        <f t="shared" si="40"/>
        <v>100000</v>
      </c>
      <c r="CL60" s="179">
        <f t="shared" si="40"/>
        <v>100000</v>
      </c>
      <c r="CM60" s="179">
        <f t="shared" si="40"/>
        <v>100000</v>
      </c>
      <c r="CN60" s="179">
        <f t="shared" si="40"/>
        <v>100000</v>
      </c>
      <c r="CO60" s="179">
        <f t="shared" si="40"/>
        <v>100000</v>
      </c>
      <c r="CP60" s="179">
        <f t="shared" si="40"/>
        <v>100000</v>
      </c>
      <c r="CQ60" s="179">
        <f t="shared" si="40"/>
        <v>100000</v>
      </c>
      <c r="CR60" s="179">
        <f t="shared" si="40"/>
        <v>100000</v>
      </c>
      <c r="CS60" s="179">
        <f t="shared" si="40"/>
        <v>100000</v>
      </c>
      <c r="CT60" s="179">
        <f t="shared" si="40"/>
        <v>100000</v>
      </c>
      <c r="CU60" s="179">
        <f t="shared" si="40"/>
        <v>100000</v>
      </c>
      <c r="CV60" s="179">
        <f t="shared" si="40"/>
        <v>100000</v>
      </c>
      <c r="CW60" s="179">
        <f t="shared" si="40"/>
        <v>100000</v>
      </c>
      <c r="CX60" s="179">
        <f t="shared" si="40"/>
        <v>100000</v>
      </c>
      <c r="CY60" s="179">
        <f t="shared" si="40"/>
        <v>100000</v>
      </c>
      <c r="CZ60" s="179">
        <f t="shared" si="40"/>
        <v>100000</v>
      </c>
      <c r="DA60" s="179">
        <f t="shared" si="40"/>
        <v>100000</v>
      </c>
      <c r="DB60" s="179">
        <f t="shared" ref="DB60:EA60" si="41">SUM(DB59)</f>
        <v>100000</v>
      </c>
      <c r="DC60" s="179">
        <f t="shared" si="41"/>
        <v>100000</v>
      </c>
      <c r="DD60" s="179">
        <f t="shared" si="41"/>
        <v>100000</v>
      </c>
      <c r="DE60" s="179">
        <f t="shared" si="41"/>
        <v>100000</v>
      </c>
      <c r="DF60" s="179">
        <f t="shared" si="41"/>
        <v>100000</v>
      </c>
      <c r="DG60" s="179">
        <f t="shared" si="41"/>
        <v>100000</v>
      </c>
      <c r="DH60" s="179">
        <f t="shared" si="41"/>
        <v>100000</v>
      </c>
      <c r="DI60" s="179">
        <f t="shared" si="41"/>
        <v>100000</v>
      </c>
      <c r="DJ60" s="179">
        <f t="shared" si="41"/>
        <v>100000</v>
      </c>
      <c r="DK60" s="179">
        <f t="shared" si="41"/>
        <v>100000</v>
      </c>
      <c r="DL60" s="179">
        <f t="shared" si="41"/>
        <v>100000</v>
      </c>
      <c r="DM60" s="179">
        <f t="shared" si="41"/>
        <v>100000</v>
      </c>
      <c r="DN60" s="179">
        <f t="shared" si="41"/>
        <v>100000</v>
      </c>
      <c r="DO60" s="179">
        <f t="shared" si="41"/>
        <v>100000</v>
      </c>
      <c r="DP60" s="179">
        <f t="shared" si="41"/>
        <v>100000</v>
      </c>
      <c r="DQ60" s="179">
        <f t="shared" si="41"/>
        <v>100000</v>
      </c>
      <c r="DR60" s="179">
        <f t="shared" si="41"/>
        <v>100000</v>
      </c>
      <c r="DS60" s="179">
        <f t="shared" si="41"/>
        <v>100000</v>
      </c>
      <c r="DT60" s="179">
        <f t="shared" si="41"/>
        <v>100000</v>
      </c>
      <c r="DU60" s="179">
        <f t="shared" si="41"/>
        <v>100000</v>
      </c>
      <c r="DV60" s="179">
        <f t="shared" si="41"/>
        <v>100000</v>
      </c>
      <c r="DW60" s="179">
        <f t="shared" si="41"/>
        <v>100000</v>
      </c>
      <c r="DX60" s="179">
        <f t="shared" si="41"/>
        <v>100000</v>
      </c>
      <c r="DY60" s="179">
        <f t="shared" si="41"/>
        <v>100000</v>
      </c>
      <c r="DZ60" s="179">
        <f t="shared" si="41"/>
        <v>100000</v>
      </c>
      <c r="EA60" s="179">
        <f t="shared" si="41"/>
        <v>100000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1519.3516483516487</v>
      </c>
      <c r="N63" s="450">
        <f xml:space="preserve"> Equity!N$39</f>
        <v>6543.2382472826093</v>
      </c>
      <c r="O63" s="450">
        <f xml:space="preserve"> Equity!O$39</f>
        <v>10713.767835258153</v>
      </c>
      <c r="P63" s="450">
        <f xml:space="preserve"> Equity!P$39</f>
        <v>12742.383161302085</v>
      </c>
      <c r="Q63" s="450">
        <f xml:space="preserve"> Equity!Q$39</f>
        <v>15749.101201248344</v>
      </c>
      <c r="R63" s="450">
        <f xml:space="preserve"> Equity!R$39</f>
        <v>20738.458280662562</v>
      </c>
      <c r="S63" s="450">
        <f xml:space="preserve"> Equity!S$39</f>
        <v>24878.690332502822</v>
      </c>
      <c r="T63" s="450">
        <f xml:space="preserve"> Equity!T$39</f>
        <v>26887.686321061861</v>
      </c>
      <c r="U63" s="450">
        <f xml:space="preserve"> Equity!U$39</f>
        <v>29869.766170570547</v>
      </c>
      <c r="V63" s="450">
        <f xml:space="preserve"> Equity!V$39</f>
        <v>34824.573382913506</v>
      </c>
      <c r="W63" s="450">
        <f xml:space="preserve"> Equity!W$39</f>
        <v>38934.46622289966</v>
      </c>
      <c r="X63" s="450">
        <f xml:space="preserve"> Equity!X$39</f>
        <v>40940.011320664475</v>
      </c>
      <c r="Y63" s="450">
        <f xml:space="preserve"> Equity!Y$39</f>
        <v>43881.117706855395</v>
      </c>
      <c r="Z63" s="450">
        <f xml:space="preserve"> Equity!Z$39</f>
        <v>48801.350934163405</v>
      </c>
      <c r="AA63" s="450">
        <f xml:space="preserve"> Equity!AA$39</f>
        <v>52880.859216766155</v>
      </c>
      <c r="AB63" s="450">
        <f xml:space="preserve"> Equity!AB$39</f>
        <v>54850.330052713303</v>
      </c>
      <c r="AC63" s="450">
        <f xml:space="preserve"> Equity!AC$39</f>
        <v>57782.912551897811</v>
      </c>
      <c r="AD63" s="450">
        <f xml:space="preserve"> Equity!AD$39</f>
        <v>62668.543846540757</v>
      </c>
      <c r="AE63" s="450">
        <f xml:space="preserve"> Equity!AE$39</f>
        <v>66717.618496551499</v>
      </c>
      <c r="AF63" s="450">
        <f xml:space="preserve"> Equity!AF$39</f>
        <v>68667.176658722499</v>
      </c>
      <c r="AG63" s="450">
        <f xml:space="preserve"> Equity!AG$39</f>
        <v>71574.892797149965</v>
      </c>
      <c r="AH63" s="450">
        <f xml:space="preserve"> Equity!AH$39</f>
        <v>76425.890321296814</v>
      </c>
      <c r="AI63" s="450">
        <f xml:space="preserve"> Equity!AI$39</f>
        <v>80444.478472682444</v>
      </c>
      <c r="AJ63" s="450">
        <f xml:space="preserve"> Equity!AJ$39</f>
        <v>82374.019220667673</v>
      </c>
      <c r="AK63" s="450">
        <f xml:space="preserve"> Equity!AK$39</f>
        <v>85256.78563700986</v>
      </c>
      <c r="AL63" s="450">
        <f xml:space="preserve"> Equity!AL$39</f>
        <v>90073.113600791621</v>
      </c>
      <c r="AM63" s="450">
        <f xml:space="preserve"> Equity!AM$39</f>
        <v>94061.158534247472</v>
      </c>
      <c r="AN63" s="450">
        <f xml:space="preserve"> Equity!AN$39</f>
        <v>95986.365164765419</v>
      </c>
      <c r="AO63" s="450">
        <f xml:space="preserve"> Equity!AO$39</f>
        <v>98828.30311689731</v>
      </c>
      <c r="AP63" s="450">
        <f xml:space="preserve"> Equity!AP$39</f>
        <v>103609.92171524158</v>
      </c>
      <c r="AQ63" s="450">
        <f xml:space="preserve"> Equity!AQ$39</f>
        <v>107567.36279441668</v>
      </c>
      <c r="AR63" s="450">
        <f xml:space="preserve"> Equity!AR$39</f>
        <v>109456.54008490412</v>
      </c>
      <c r="AS63" s="450">
        <f xml:space="preserve"> Equity!AS$39</f>
        <v>112289.14187601334</v>
      </c>
      <c r="AT63" s="450">
        <f xml:space="preserve"> Equity!AT$39</f>
        <v>117036.00722412411</v>
      </c>
      <c r="AU63" s="450">
        <f xml:space="preserve"> Equity!AU$39</f>
        <v>120962.77983049239</v>
      </c>
      <c r="AV63" s="450">
        <f xml:space="preserve"> Equity!AV$39</f>
        <v>122831.60371008606</v>
      </c>
      <c r="AW63" s="450">
        <f xml:space="preserve"> Equity!AW$39</f>
        <v>125638.9828846773</v>
      </c>
      <c r="AX63" s="450">
        <f xml:space="preserve"> Equity!AX$39</f>
        <v>130351.04695213314</v>
      </c>
      <c r="AY63" s="450">
        <f xml:space="preserve"> Equity!AY$39</f>
        <v>134247.08241848351</v>
      </c>
      <c r="AZ63" s="450">
        <f xml:space="preserve"> Equity!AZ$39</f>
        <v>136095.43340889414</v>
      </c>
      <c r="BA63" s="450">
        <f xml:space="preserve"> Equity!BA$39</f>
        <v>138877.49117613331</v>
      </c>
      <c r="BB63" s="450">
        <f xml:space="preserve"> Equity!BB$39</f>
        <v>143554.70171957635</v>
      </c>
      <c r="BC63" s="450">
        <f xml:space="preserve"> Equity!BC$39</f>
        <v>147419.92726209434</v>
      </c>
      <c r="BD63" s="450">
        <f xml:space="preserve"> Equity!BD$39</f>
        <v>149262.99932119128</v>
      </c>
      <c r="BE63" s="450">
        <f xml:space="preserve"> Equity!BE$39</f>
        <v>152004.31557271606</v>
      </c>
      <c r="BF63" s="450">
        <f xml:space="preserve"> Equity!BF$39</f>
        <v>156646.6160671041</v>
      </c>
      <c r="BG63" s="450">
        <f xml:space="preserve"> Equity!BG$39</f>
        <v>160480.95471601683</v>
      </c>
      <c r="BH63" s="450">
        <f xml:space="preserve"> Equity!BH$39</f>
        <v>162287.98600840496</v>
      </c>
      <c r="BI63" s="450">
        <f xml:space="preserve"> Equity!BI$39</f>
        <v>165019.0884062633</v>
      </c>
      <c r="BJ63" s="450">
        <f xml:space="preserve"> Equity!BJ$39</f>
        <v>169626.41797465604</v>
      </c>
      <c r="BK63" s="450">
        <f xml:space="preserve"> Equity!BK$39</f>
        <v>173429.78850341213</v>
      </c>
      <c r="BL63" s="450">
        <f xml:space="preserve"> Equity!BL$39</f>
        <v>175215.96506696739</v>
      </c>
      <c r="BM63" s="450">
        <f xml:space="preserve"> Equity!BM$39</f>
        <v>177921.4252326604</v>
      </c>
      <c r="BN63" s="450">
        <f xml:space="preserve"> Equity!BN$39</f>
        <v>182493.71857451118</v>
      </c>
      <c r="BO63" s="450">
        <f xml:space="preserve"> Equity!BO$39</f>
        <v>186266.03542746612</v>
      </c>
      <c r="BP63" s="450">
        <f xml:space="preserve"> Equity!BP$39</f>
        <v>188031.22194097217</v>
      </c>
      <c r="BQ63" s="450">
        <f xml:space="preserve"> Equity!BQ$39</f>
        <v>190710.92454039972</v>
      </c>
      <c r="BR63" s="450">
        <f xml:space="preserve"> Equity!BR$39</f>
        <v>195248.11185832258</v>
      </c>
      <c r="BS63" s="450">
        <f xml:space="preserve"> Equity!BS$39</f>
        <v>198989.28507690015</v>
      </c>
      <c r="BT63" s="450">
        <f xml:space="preserve"> Equity!BT$39</f>
        <v>200748.18090920229</v>
      </c>
      <c r="BU63" s="450">
        <f xml:space="preserve"> Equity!BU$39</f>
        <v>203387.16745303554</v>
      </c>
      <c r="BV63" s="450">
        <f xml:space="preserve"> Equity!BV$39</f>
        <v>207889.17437801749</v>
      </c>
      <c r="BW63" s="450">
        <f xml:space="preserve"> Equity!BW$39</f>
        <v>211599.10952531651</v>
      </c>
      <c r="BX63" s="450">
        <f xml:space="preserve"> Equity!BX$39</f>
        <v>213321.89332156649</v>
      </c>
      <c r="BY63" s="450">
        <f xml:space="preserve"> Equity!BY$39</f>
        <v>215949.71742541247</v>
      </c>
      <c r="BZ63" s="450">
        <f xml:space="preserve"> Equity!BZ$39</f>
        <v>220416.46494044011</v>
      </c>
      <c r="CA63" s="450">
        <f xml:space="preserve"> Equity!CA$39</f>
        <v>224095.06302425568</v>
      </c>
      <c r="CB63" s="450">
        <f xml:space="preserve"> Equity!CB$39</f>
        <v>225796.42563382661</v>
      </c>
      <c r="CC63" s="450">
        <f xml:space="preserve"> Equity!CC$39</f>
        <v>228398.11993354338</v>
      </c>
      <c r="CD63" s="450">
        <f xml:space="preserve"> Equity!CD$39</f>
        <v>232829.52429561218</v>
      </c>
      <c r="CE63" s="450">
        <f xml:space="preserve"> Equity!CE$39</f>
        <v>236476.68168983987</v>
      </c>
      <c r="CF63" s="450">
        <f xml:space="preserve"> Equity!CF$39</f>
        <v>238156.4707493879</v>
      </c>
      <c r="CG63" s="450">
        <f xml:space="preserve"> Equity!CG$39</f>
        <v>240731.90215800953</v>
      </c>
      <c r="CH63" s="450">
        <f xml:space="preserve"> Equity!CH$39</f>
        <v>245127.87481848348</v>
      </c>
      <c r="CI63" s="450">
        <f xml:space="preserve"> Equity!CI$39</f>
        <v>248743.48318287401</v>
      </c>
      <c r="CJ63" s="450">
        <f xml:space="preserve"> Equity!CJ$39</f>
        <v>250415.89708667441</v>
      </c>
      <c r="CK63" s="450">
        <f xml:space="preserve"> Equity!CK$39</f>
        <v>252950.572660754</v>
      </c>
      <c r="CL63" s="450">
        <f xml:space="preserve"> Equity!CL$39</f>
        <v>257311.02018404313</v>
      </c>
      <c r="CM63" s="450">
        <f xml:space="preserve"> Equity!CM$39</f>
        <v>260894.9663822749</v>
      </c>
      <c r="CN63" s="450">
        <f xml:space="preserve"> Equity!CN$39</f>
        <v>262531.13333010697</v>
      </c>
      <c r="CO63" s="450">
        <f xml:space="preserve"> Equity!CO$39</f>
        <v>265053.62105513614</v>
      </c>
      <c r="CP63" s="450">
        <f xml:space="preserve"> Equity!CP$39</f>
        <v>269378.44503565796</v>
      </c>
      <c r="CQ63" s="450">
        <f xml:space="preserve"> Equity!CQ$39</f>
        <v>272930.61105169356</v>
      </c>
      <c r="CR63" s="450">
        <f xml:space="preserve"> Equity!CR$39</f>
        <v>274544.72026792768</v>
      </c>
      <c r="CS63" s="450">
        <f xml:space="preserve"> Equity!CS$39</f>
        <v>277040.51766911242</v>
      </c>
      <c r="CT63" s="450">
        <f xml:space="preserve"> Equity!CT$39</f>
        <v>281329.61464650335</v>
      </c>
      <c r="CU63" s="450">
        <f xml:space="preserve"> Equity!CU$39</f>
        <v>284849.87749919586</v>
      </c>
      <c r="CV63" s="450">
        <f xml:space="preserve"> Equity!CV$39</f>
        <v>286441.75827723253</v>
      </c>
      <c r="CW63" s="450">
        <f xml:space="preserve"> Equity!CW$39</f>
        <v>288910.713201406</v>
      </c>
      <c r="CX63" s="450">
        <f xml:space="preserve"> Equity!CX$39</f>
        <v>293163.97457394807</v>
      </c>
      <c r="CY63" s="450">
        <f xml:space="preserve"> Equity!CY$39</f>
        <v>296652.20622986258</v>
      </c>
      <c r="CZ63" s="450">
        <f xml:space="preserve"> Equity!CZ$39</f>
        <v>298235.54838798469</v>
      </c>
      <c r="DA63" s="450">
        <f xml:space="preserve"> Equity!DA$39</f>
        <v>300663.63837052591</v>
      </c>
      <c r="DB63" s="450">
        <f xml:space="preserve"> Equity!DB$39</f>
        <v>304880.95030675246</v>
      </c>
      <c r="DC63" s="450">
        <f xml:space="preserve"> Equity!DC$39</f>
        <v>308337.0175911666</v>
      </c>
      <c r="DD63" s="450">
        <f xml:space="preserve"> Equity!DD$39</f>
        <v>309883.91007561848</v>
      </c>
      <c r="DE63" s="450">
        <f xml:space="preserve"> Equity!DE$39</f>
        <v>312298.70355649129</v>
      </c>
      <c r="DF63" s="450">
        <f xml:space="preserve"> Equity!DF$39</f>
        <v>316479.94690493634</v>
      </c>
      <c r="DG63" s="450">
        <f xml:space="preserve"> Equity!DG$39</f>
        <v>319903.71141098376</v>
      </c>
      <c r="DH63" s="450">
        <f xml:space="preserve"> Equity!DH$39</f>
        <v>321427.83416454709</v>
      </c>
      <c r="DI63" s="450">
        <f xml:space="preserve"> Equity!DI$39</f>
        <v>322667.04122730857</v>
      </c>
      <c r="DJ63" s="450">
        <f xml:space="preserve"> Equity!DJ$39</f>
        <v>322667.04122730857</v>
      </c>
      <c r="DK63" s="450">
        <f xml:space="preserve"> Equity!DK$39</f>
        <v>322667.04122730857</v>
      </c>
      <c r="DL63" s="450">
        <f xml:space="preserve"> Equity!DL$39</f>
        <v>322667.04122730857</v>
      </c>
      <c r="DM63" s="450">
        <f xml:space="preserve"> Equity!DM$39</f>
        <v>322667.04122730857</v>
      </c>
      <c r="DN63" s="450">
        <f xml:space="preserve"> Equity!DN$39</f>
        <v>322667.04122730857</v>
      </c>
      <c r="DO63" s="450">
        <f xml:space="preserve"> Equity!DO$39</f>
        <v>322667.04122730857</v>
      </c>
      <c r="DP63" s="450">
        <f xml:space="preserve"> Equity!DP$39</f>
        <v>322667.04122730857</v>
      </c>
      <c r="DQ63" s="450">
        <f xml:space="preserve"> Equity!DQ$39</f>
        <v>322667.04122730857</v>
      </c>
      <c r="DR63" s="450">
        <f xml:space="preserve"> Equity!DR$39</f>
        <v>322667.04122730857</v>
      </c>
      <c r="DS63" s="450">
        <f xml:space="preserve"> Equity!DS$39</f>
        <v>322667.04122730857</v>
      </c>
      <c r="DT63" s="450">
        <f xml:space="preserve"> Equity!DT$39</f>
        <v>322667.04122730857</v>
      </c>
      <c r="DU63" s="450">
        <f xml:space="preserve"> Equity!DU$39</f>
        <v>322667.04122730857</v>
      </c>
      <c r="DV63" s="450">
        <f xml:space="preserve"> Equity!DV$39</f>
        <v>322667.04122730857</v>
      </c>
      <c r="DW63" s="450">
        <f xml:space="preserve"> Equity!DW$39</f>
        <v>322667.04122730857</v>
      </c>
      <c r="DX63" s="450">
        <f xml:space="preserve"> Equity!DX$39</f>
        <v>322667.04122730857</v>
      </c>
      <c r="DY63" s="450">
        <f xml:space="preserve"> Equity!DY$39</f>
        <v>322667.04122730857</v>
      </c>
      <c r="DZ63" s="450">
        <f xml:space="preserve"> Equity!DZ$39</f>
        <v>322667.04122730857</v>
      </c>
      <c r="EA63" s="450">
        <f xml:space="preserve"> Equity!EA$39</f>
        <v>322667.04122730857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4948.9945054945056</v>
      </c>
      <c r="N65" s="204">
        <f t="shared" si="42"/>
        <v>10243.999116847826</v>
      </c>
      <c r="O65" s="204">
        <f t="shared" si="42"/>
        <v>12307.150987432065</v>
      </c>
      <c r="P65" s="204">
        <f t="shared" si="42"/>
        <v>14371.174827968751</v>
      </c>
      <c r="Q65" s="204">
        <f t="shared" si="42"/>
        <v>19161.68115860442</v>
      </c>
      <c r="R65" s="204">
        <f t="shared" si="42"/>
        <v>24420.807404608051</v>
      </c>
      <c r="S65" s="204">
        <f t="shared" si="42"/>
        <v>26464.146205312682</v>
      </c>
      <c r="T65" s="204">
        <f t="shared" si="42"/>
        <v>28508.374546600833</v>
      </c>
      <c r="U65" s="204">
        <f t="shared" si="42"/>
        <v>33265.368118188533</v>
      </c>
      <c r="V65" s="204">
        <f t="shared" si="42"/>
        <v>38488.602361963742</v>
      </c>
      <c r="W65" s="204">
        <f t="shared" si="42"/>
        <v>40512.034255546292</v>
      </c>
      <c r="X65" s="204">
        <f t="shared" si="42"/>
        <v>42534.915265757772</v>
      </c>
      <c r="Y65" s="204">
        <f t="shared" si="42"/>
        <v>47259.826112445429</v>
      </c>
      <c r="Z65" s="204">
        <f t="shared" si="42"/>
        <v>52447.150913317877</v>
      </c>
      <c r="AA65" s="204">
        <f t="shared" si="42"/>
        <v>54450.578652235439</v>
      </c>
      <c r="AB65" s="204">
        <f t="shared" si="42"/>
        <v>56454.932142304126</v>
      </c>
      <c r="AC65" s="204">
        <f t="shared" si="42"/>
        <v>61144.811462932674</v>
      </c>
      <c r="AD65" s="204">
        <f t="shared" si="42"/>
        <v>66296.205517341223</v>
      </c>
      <c r="AE65" s="204">
        <f t="shared" si="42"/>
        <v>68279.528382590594</v>
      </c>
      <c r="AF65" s="204">
        <f t="shared" si="42"/>
        <v>70263.795653340232</v>
      </c>
      <c r="AG65" s="204">
        <f t="shared" si="42"/>
        <v>74920.065842955795</v>
      </c>
      <c r="AH65" s="204">
        <f t="shared" si="42"/>
        <v>80035.503924083343</v>
      </c>
      <c r="AI65" s="204">
        <f t="shared" si="42"/>
        <v>81998.617662771096</v>
      </c>
      <c r="AJ65" s="204">
        <f t="shared" si="42"/>
        <v>83962.69483720274</v>
      </c>
      <c r="AK65" s="204">
        <f t="shared" si="42"/>
        <v>88585.316030846516</v>
      </c>
      <c r="AL65" s="204">
        <f t="shared" si="42"/>
        <v>93664.768926947378</v>
      </c>
      <c r="AM65" s="204">
        <f t="shared" si="42"/>
        <v>95607.565688564529</v>
      </c>
      <c r="AN65" s="204">
        <f t="shared" si="42"/>
        <v>97549.765804294759</v>
      </c>
      <c r="AO65" s="204">
        <f t="shared" si="42"/>
        <v>102140.27365802831</v>
      </c>
      <c r="AP65" s="204">
        <f t="shared" ref="AP65:BU65" si="43">SUM(AP63:AP64)</f>
        <v>107183.70810942641</v>
      </c>
      <c r="AQ65" s="204">
        <f t="shared" si="43"/>
        <v>109106.07638080181</v>
      </c>
      <c r="AR65" s="204">
        <f t="shared" si="43"/>
        <v>111029.44730654225</v>
      </c>
      <c r="AS65" s="204">
        <f t="shared" si="43"/>
        <v>115584.63495176558</v>
      </c>
      <c r="AT65" s="204">
        <f t="shared" si="43"/>
        <v>120592.01358649708</v>
      </c>
      <c r="AU65" s="204">
        <f t="shared" si="43"/>
        <v>122493.83812540298</v>
      </c>
      <c r="AV65" s="204">
        <f t="shared" si="43"/>
        <v>124396.68552266131</v>
      </c>
      <c r="AW65" s="204">
        <f t="shared" si="43"/>
        <v>128918.08047249047</v>
      </c>
      <c r="AX65" s="204">
        <f t="shared" si="43"/>
        <v>133889.36174056397</v>
      </c>
      <c r="AY65" s="204">
        <f t="shared" si="43"/>
        <v>135770.52350794678</v>
      </c>
      <c r="AZ65" s="204">
        <f t="shared" si="43"/>
        <v>137652.72874478993</v>
      </c>
      <c r="BA65" s="204">
        <f t="shared" si="43"/>
        <v>142140.27484559914</v>
      </c>
      <c r="BB65" s="204">
        <f t="shared" si="43"/>
        <v>147075.41295184582</v>
      </c>
      <c r="BC65" s="204">
        <f t="shared" si="43"/>
        <v>148935.7890426548</v>
      </c>
      <c r="BD65" s="204">
        <f t="shared" si="43"/>
        <v>150795.51892351615</v>
      </c>
      <c r="BE65" s="204">
        <f t="shared" si="43"/>
        <v>155250.86648760745</v>
      </c>
      <c r="BF65" s="204">
        <f t="shared" si="43"/>
        <v>160149.81132309363</v>
      </c>
      <c r="BG65" s="204">
        <f t="shared" si="43"/>
        <v>161989.27489567897</v>
      </c>
      <c r="BH65" s="204">
        <f t="shared" si="43"/>
        <v>163829.82441428181</v>
      </c>
      <c r="BI65" s="204">
        <f t="shared" si="43"/>
        <v>168249.48732655324</v>
      </c>
      <c r="BJ65" s="204">
        <f t="shared" si="43"/>
        <v>173112.18439852621</v>
      </c>
      <c r="BK65" s="204">
        <f t="shared" si="43"/>
        <v>174930.60460257845</v>
      </c>
      <c r="BL65" s="204">
        <f t="shared" si="43"/>
        <v>176750.13263500406</v>
      </c>
      <c r="BM65" s="204">
        <f t="shared" si="43"/>
        <v>181135.75251653098</v>
      </c>
      <c r="BN65" s="204">
        <f t="shared" si="43"/>
        <v>185962.14287686956</v>
      </c>
      <c r="BO65" s="204">
        <f t="shared" si="43"/>
        <v>187759.38477987042</v>
      </c>
      <c r="BP65" s="204">
        <f t="shared" si="43"/>
        <v>189557.75683454101</v>
      </c>
      <c r="BQ65" s="204">
        <f t="shared" si="43"/>
        <v>193909.26014624111</v>
      </c>
      <c r="BR65" s="204">
        <f t="shared" si="43"/>
        <v>198699.28031838065</v>
      </c>
      <c r="BS65" s="204">
        <f t="shared" si="43"/>
        <v>200475.20483053627</v>
      </c>
      <c r="BT65" s="204">
        <f t="shared" si="43"/>
        <v>202250.42945133991</v>
      </c>
      <c r="BU65" s="204">
        <f t="shared" si="43"/>
        <v>206569.59094143493</v>
      </c>
      <c r="BV65" s="204">
        <f t="shared" ref="BV65:DA65" si="44">SUM(BV63:BV64)</f>
        <v>211323.17284573699</v>
      </c>
      <c r="BW65" s="204">
        <f t="shared" si="44"/>
        <v>213077.63664336241</v>
      </c>
      <c r="BX65" s="204">
        <f t="shared" si="44"/>
        <v>214833.27659779118</v>
      </c>
      <c r="BY65" s="204">
        <f t="shared" si="44"/>
        <v>219116.30796113325</v>
      </c>
      <c r="BZ65" s="204">
        <f t="shared" si="44"/>
        <v>223833.37883866846</v>
      </c>
      <c r="CA65" s="204">
        <f t="shared" si="44"/>
        <v>225566.23428599289</v>
      </c>
      <c r="CB65" s="204">
        <f t="shared" si="44"/>
        <v>227300.28959026909</v>
      </c>
      <c r="CC65" s="204">
        <f t="shared" si="44"/>
        <v>231548.95628749439</v>
      </c>
      <c r="CD65" s="204">
        <f t="shared" si="44"/>
        <v>236229.43862220756</v>
      </c>
      <c r="CE65" s="204">
        <f t="shared" si="44"/>
        <v>237940.53369156842</v>
      </c>
      <c r="CF65" s="204">
        <f t="shared" si="44"/>
        <v>239652.85279559932</v>
      </c>
      <c r="CG65" s="204">
        <f t="shared" si="44"/>
        <v>243867.06270920459</v>
      </c>
      <c r="CH65" s="204">
        <f t="shared" si="44"/>
        <v>248510.87414842914</v>
      </c>
      <c r="CI65" s="204">
        <f t="shared" si="44"/>
        <v>250200.05233882283</v>
      </c>
      <c r="CJ65" s="204">
        <f t="shared" si="44"/>
        <v>251888.47249708421</v>
      </c>
      <c r="CK65" s="204">
        <f t="shared" si="44"/>
        <v>256070.13539826151</v>
      </c>
      <c r="CL65" s="204">
        <f t="shared" si="44"/>
        <v>260677.18867155124</v>
      </c>
      <c r="CM65" s="204">
        <f t="shared" si="44"/>
        <v>262344.28892550757</v>
      </c>
      <c r="CN65" s="204">
        <f t="shared" si="44"/>
        <v>264012.66304096702</v>
      </c>
      <c r="CO65" s="204">
        <f t="shared" si="44"/>
        <v>268157.66358001926</v>
      </c>
      <c r="CP65" s="204">
        <f t="shared" si="44"/>
        <v>272727.86641626304</v>
      </c>
      <c r="CQ65" s="204">
        <f t="shared" si="44"/>
        <v>274372.72303500964</v>
      </c>
      <c r="CR65" s="204">
        <f t="shared" si="44"/>
        <v>276018.87918420637</v>
      </c>
      <c r="CS65" s="204">
        <f t="shared" si="44"/>
        <v>280129.11719635926</v>
      </c>
      <c r="CT65" s="204">
        <f t="shared" si="44"/>
        <v>284662.37223914522</v>
      </c>
      <c r="CU65" s="204">
        <f t="shared" si="44"/>
        <v>286284.81479602779</v>
      </c>
      <c r="CV65" s="204">
        <f t="shared" si="44"/>
        <v>287908.58306954958</v>
      </c>
      <c r="CW65" s="204">
        <f t="shared" si="44"/>
        <v>291983.94656185067</v>
      </c>
      <c r="CX65" s="204">
        <f t="shared" si="44"/>
        <v>296480.15128304448</v>
      </c>
      <c r="CY65" s="204">
        <f t="shared" si="44"/>
        <v>298080.00453516794</v>
      </c>
      <c r="CZ65" s="204">
        <f t="shared" si="44"/>
        <v>299679.03678455716</v>
      </c>
      <c r="DA65" s="204">
        <f t="shared" si="44"/>
        <v>303721.58201275941</v>
      </c>
      <c r="DB65" s="204">
        <f t="shared" ref="DB65:EA65" si="45">SUM(DB63:DB64)</f>
        <v>308180.6286242613</v>
      </c>
      <c r="DC65" s="204">
        <f t="shared" si="45"/>
        <v>309757.71242231625</v>
      </c>
      <c r="DD65" s="204">
        <f t="shared" si="45"/>
        <v>311336.17590301589</v>
      </c>
      <c r="DE65" s="204">
        <f t="shared" si="45"/>
        <v>315341.43354876339</v>
      </c>
      <c r="DF65" s="204">
        <f t="shared" si="45"/>
        <v>319763.2089124078</v>
      </c>
      <c r="DG65" s="204">
        <f t="shared" si="45"/>
        <v>321317.33810864511</v>
      </c>
      <c r="DH65" s="204">
        <f t="shared" si="45"/>
        <v>322872.87478882313</v>
      </c>
      <c r="DI65" s="204">
        <f t="shared" si="45"/>
        <v>322667.04122730857</v>
      </c>
      <c r="DJ65" s="204">
        <f t="shared" si="45"/>
        <v>322667.04122730857</v>
      </c>
      <c r="DK65" s="204">
        <f t="shared" si="45"/>
        <v>322667.04122730857</v>
      </c>
      <c r="DL65" s="204">
        <f t="shared" si="45"/>
        <v>322667.04122730857</v>
      </c>
      <c r="DM65" s="204">
        <f t="shared" si="45"/>
        <v>322667.04122730857</v>
      </c>
      <c r="DN65" s="204">
        <f t="shared" si="45"/>
        <v>322667.04122730857</v>
      </c>
      <c r="DO65" s="204">
        <f t="shared" si="45"/>
        <v>322667.04122730857</v>
      </c>
      <c r="DP65" s="204">
        <f t="shared" si="45"/>
        <v>322667.04122730857</v>
      </c>
      <c r="DQ65" s="204">
        <f t="shared" si="45"/>
        <v>322667.04122730857</v>
      </c>
      <c r="DR65" s="204">
        <f t="shared" si="45"/>
        <v>322667.04122730857</v>
      </c>
      <c r="DS65" s="204">
        <f t="shared" si="45"/>
        <v>322667.04122730857</v>
      </c>
      <c r="DT65" s="204">
        <f t="shared" si="45"/>
        <v>322667.04122730857</v>
      </c>
      <c r="DU65" s="204">
        <f t="shared" si="45"/>
        <v>322667.04122730857</v>
      </c>
      <c r="DV65" s="204">
        <f t="shared" si="45"/>
        <v>322667.04122730857</v>
      </c>
      <c r="DW65" s="204">
        <f t="shared" si="45"/>
        <v>322667.04122730857</v>
      </c>
      <c r="DX65" s="204">
        <f t="shared" si="45"/>
        <v>322667.04122730857</v>
      </c>
      <c r="DY65" s="204">
        <f t="shared" si="45"/>
        <v>322667.04122730857</v>
      </c>
      <c r="DZ65" s="204">
        <f t="shared" si="45"/>
        <v>322667.04122730857</v>
      </c>
      <c r="EA65" s="204">
        <f t="shared" si="45"/>
        <v>322667.04122730857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104948.99450549451</v>
      </c>
      <c r="N67" s="179">
        <f t="shared" si="46"/>
        <v>110243.99911684783</v>
      </c>
      <c r="O67" s="179">
        <f t="shared" si="46"/>
        <v>112307.15098743206</v>
      </c>
      <c r="P67" s="179">
        <f t="shared" si="46"/>
        <v>114371.17482796875</v>
      </c>
      <c r="Q67" s="179">
        <f t="shared" si="46"/>
        <v>119161.68115860442</v>
      </c>
      <c r="R67" s="179">
        <f t="shared" si="46"/>
        <v>124420.80740460806</v>
      </c>
      <c r="S67" s="179">
        <f t="shared" si="46"/>
        <v>126464.14620531269</v>
      </c>
      <c r="T67" s="179">
        <f t="shared" si="46"/>
        <v>128508.37454660083</v>
      </c>
      <c r="U67" s="179">
        <f t="shared" si="46"/>
        <v>133265.36811818852</v>
      </c>
      <c r="V67" s="179">
        <f t="shared" si="46"/>
        <v>138488.60236196374</v>
      </c>
      <c r="W67" s="179">
        <f t="shared" si="46"/>
        <v>140512.03425554628</v>
      </c>
      <c r="X67" s="179">
        <f t="shared" si="46"/>
        <v>142534.91526575777</v>
      </c>
      <c r="Y67" s="179">
        <f t="shared" si="46"/>
        <v>147259.82611244544</v>
      </c>
      <c r="Z67" s="179">
        <f t="shared" si="46"/>
        <v>152447.15091331786</v>
      </c>
      <c r="AA67" s="179">
        <f t="shared" si="46"/>
        <v>154450.57865223545</v>
      </c>
      <c r="AB67" s="179">
        <f t="shared" si="46"/>
        <v>156454.93214230414</v>
      </c>
      <c r="AC67" s="179">
        <f t="shared" si="46"/>
        <v>161144.81146293267</v>
      </c>
      <c r="AD67" s="179">
        <f t="shared" si="46"/>
        <v>166296.20551734121</v>
      </c>
      <c r="AE67" s="179">
        <f t="shared" si="46"/>
        <v>168279.52838259059</v>
      </c>
      <c r="AF67" s="179">
        <f t="shared" si="46"/>
        <v>170263.79565334023</v>
      </c>
      <c r="AG67" s="179">
        <f t="shared" si="46"/>
        <v>174920.06584295578</v>
      </c>
      <c r="AH67" s="179">
        <f t="shared" si="46"/>
        <v>180035.50392408334</v>
      </c>
      <c r="AI67" s="179">
        <f t="shared" si="46"/>
        <v>181998.61766277108</v>
      </c>
      <c r="AJ67" s="179">
        <f t="shared" si="46"/>
        <v>183962.69483720273</v>
      </c>
      <c r="AK67" s="179">
        <f t="shared" si="46"/>
        <v>188585.3160308465</v>
      </c>
      <c r="AL67" s="179">
        <f t="shared" si="46"/>
        <v>193664.76892694738</v>
      </c>
      <c r="AM67" s="179">
        <f t="shared" si="46"/>
        <v>195607.56568856453</v>
      </c>
      <c r="AN67" s="179">
        <f t="shared" si="46"/>
        <v>197549.76580429476</v>
      </c>
      <c r="AO67" s="179">
        <f t="shared" si="46"/>
        <v>202140.27365802831</v>
      </c>
      <c r="AP67" s="179">
        <f t="shared" ref="AP67:BU67" si="47" xml:space="preserve"> AP65 + AP60</f>
        <v>207183.70810942643</v>
      </c>
      <c r="AQ67" s="179">
        <f t="shared" si="47"/>
        <v>209106.07638080179</v>
      </c>
      <c r="AR67" s="179">
        <f t="shared" si="47"/>
        <v>211029.44730654225</v>
      </c>
      <c r="AS67" s="179">
        <f t="shared" si="47"/>
        <v>215584.63495176559</v>
      </c>
      <c r="AT67" s="179">
        <f t="shared" si="47"/>
        <v>220592.01358649708</v>
      </c>
      <c r="AU67" s="179">
        <f t="shared" si="47"/>
        <v>222493.83812540298</v>
      </c>
      <c r="AV67" s="179">
        <f t="shared" si="47"/>
        <v>224396.68552266131</v>
      </c>
      <c r="AW67" s="179">
        <f t="shared" si="47"/>
        <v>228918.08047249046</v>
      </c>
      <c r="AX67" s="179">
        <f t="shared" si="47"/>
        <v>233889.36174056397</v>
      </c>
      <c r="AY67" s="179">
        <f t="shared" si="47"/>
        <v>235770.52350794678</v>
      </c>
      <c r="AZ67" s="179">
        <f t="shared" si="47"/>
        <v>237652.72874478993</v>
      </c>
      <c r="BA67" s="179">
        <f t="shared" si="47"/>
        <v>242140.27484559914</v>
      </c>
      <c r="BB67" s="179">
        <f t="shared" si="47"/>
        <v>247075.41295184582</v>
      </c>
      <c r="BC67" s="179">
        <f t="shared" si="47"/>
        <v>248935.7890426548</v>
      </c>
      <c r="BD67" s="179">
        <f t="shared" si="47"/>
        <v>250795.51892351615</v>
      </c>
      <c r="BE67" s="179">
        <f t="shared" si="47"/>
        <v>255250.86648760745</v>
      </c>
      <c r="BF67" s="179">
        <f t="shared" si="47"/>
        <v>260149.81132309363</v>
      </c>
      <c r="BG67" s="179">
        <f t="shared" si="47"/>
        <v>261989.27489567897</v>
      </c>
      <c r="BH67" s="179">
        <f t="shared" si="47"/>
        <v>263829.82441428181</v>
      </c>
      <c r="BI67" s="179">
        <f t="shared" si="47"/>
        <v>268249.48732655321</v>
      </c>
      <c r="BJ67" s="179">
        <f t="shared" si="47"/>
        <v>273112.18439852621</v>
      </c>
      <c r="BK67" s="179">
        <f t="shared" si="47"/>
        <v>274930.60460257845</v>
      </c>
      <c r="BL67" s="179">
        <f t="shared" si="47"/>
        <v>276750.13263500406</v>
      </c>
      <c r="BM67" s="179">
        <f t="shared" si="47"/>
        <v>281135.75251653098</v>
      </c>
      <c r="BN67" s="179">
        <f t="shared" si="47"/>
        <v>285962.14287686953</v>
      </c>
      <c r="BO67" s="179">
        <f t="shared" si="47"/>
        <v>287759.38477987039</v>
      </c>
      <c r="BP67" s="179">
        <f t="shared" si="47"/>
        <v>289557.75683454098</v>
      </c>
      <c r="BQ67" s="179">
        <f t="shared" si="47"/>
        <v>293909.26014624111</v>
      </c>
      <c r="BR67" s="179">
        <f t="shared" si="47"/>
        <v>298699.28031838068</v>
      </c>
      <c r="BS67" s="179">
        <f t="shared" si="47"/>
        <v>300475.20483053627</v>
      </c>
      <c r="BT67" s="179">
        <f t="shared" si="47"/>
        <v>302250.42945133988</v>
      </c>
      <c r="BU67" s="179">
        <f t="shared" si="47"/>
        <v>306569.59094143496</v>
      </c>
      <c r="BV67" s="179">
        <f t="shared" ref="BV67:DA67" si="48" xml:space="preserve"> BV65 + BV60</f>
        <v>311323.17284573696</v>
      </c>
      <c r="BW67" s="179">
        <f t="shared" si="48"/>
        <v>313077.63664336241</v>
      </c>
      <c r="BX67" s="179">
        <f t="shared" si="48"/>
        <v>314833.27659779118</v>
      </c>
      <c r="BY67" s="179">
        <f t="shared" si="48"/>
        <v>319116.30796113325</v>
      </c>
      <c r="BZ67" s="179">
        <f t="shared" si="48"/>
        <v>323833.37883866846</v>
      </c>
      <c r="CA67" s="179">
        <f t="shared" si="48"/>
        <v>325566.23428599292</v>
      </c>
      <c r="CB67" s="179">
        <f t="shared" si="48"/>
        <v>327300.28959026909</v>
      </c>
      <c r="CC67" s="179">
        <f t="shared" si="48"/>
        <v>331548.95628749439</v>
      </c>
      <c r="CD67" s="179">
        <f t="shared" si="48"/>
        <v>336229.43862220756</v>
      </c>
      <c r="CE67" s="179">
        <f t="shared" si="48"/>
        <v>337940.53369156842</v>
      </c>
      <c r="CF67" s="179">
        <f t="shared" si="48"/>
        <v>339652.85279559932</v>
      </c>
      <c r="CG67" s="179">
        <f t="shared" si="48"/>
        <v>343867.06270920462</v>
      </c>
      <c r="CH67" s="179">
        <f t="shared" si="48"/>
        <v>348510.87414842914</v>
      </c>
      <c r="CI67" s="179">
        <f t="shared" si="48"/>
        <v>350200.05233882286</v>
      </c>
      <c r="CJ67" s="179">
        <f t="shared" si="48"/>
        <v>351888.47249708418</v>
      </c>
      <c r="CK67" s="179">
        <f t="shared" si="48"/>
        <v>356070.13539826148</v>
      </c>
      <c r="CL67" s="179">
        <f t="shared" si="48"/>
        <v>360677.18867155124</v>
      </c>
      <c r="CM67" s="179">
        <f t="shared" si="48"/>
        <v>362344.28892550757</v>
      </c>
      <c r="CN67" s="179">
        <f t="shared" si="48"/>
        <v>364012.66304096702</v>
      </c>
      <c r="CO67" s="179">
        <f t="shared" si="48"/>
        <v>368157.66358001926</v>
      </c>
      <c r="CP67" s="179">
        <f t="shared" si="48"/>
        <v>372727.86641626304</v>
      </c>
      <c r="CQ67" s="179">
        <f t="shared" si="48"/>
        <v>374372.72303500964</v>
      </c>
      <c r="CR67" s="179">
        <f t="shared" si="48"/>
        <v>376018.87918420637</v>
      </c>
      <c r="CS67" s="179">
        <f t="shared" si="48"/>
        <v>380129.11719635926</v>
      </c>
      <c r="CT67" s="179">
        <f t="shared" si="48"/>
        <v>384662.37223914522</v>
      </c>
      <c r="CU67" s="179">
        <f t="shared" si="48"/>
        <v>386284.81479602779</v>
      </c>
      <c r="CV67" s="179">
        <f t="shared" si="48"/>
        <v>387908.58306954958</v>
      </c>
      <c r="CW67" s="179">
        <f t="shared" si="48"/>
        <v>391983.94656185067</v>
      </c>
      <c r="CX67" s="179">
        <f t="shared" si="48"/>
        <v>396480.15128304448</v>
      </c>
      <c r="CY67" s="179">
        <f t="shared" si="48"/>
        <v>398080.00453516794</v>
      </c>
      <c r="CZ67" s="179">
        <f t="shared" si="48"/>
        <v>399679.03678455716</v>
      </c>
      <c r="DA67" s="179">
        <f t="shared" si="48"/>
        <v>403721.58201275941</v>
      </c>
      <c r="DB67" s="179">
        <f t="shared" ref="DB67:EA67" si="49" xml:space="preserve"> DB65 + DB60</f>
        <v>408180.6286242613</v>
      </c>
      <c r="DC67" s="179">
        <f t="shared" si="49"/>
        <v>409757.71242231625</v>
      </c>
      <c r="DD67" s="179">
        <f t="shared" si="49"/>
        <v>411336.17590301589</v>
      </c>
      <c r="DE67" s="179">
        <f t="shared" si="49"/>
        <v>415341.43354876339</v>
      </c>
      <c r="DF67" s="179">
        <f t="shared" si="49"/>
        <v>419763.2089124078</v>
      </c>
      <c r="DG67" s="179">
        <f t="shared" si="49"/>
        <v>421317.33810864511</v>
      </c>
      <c r="DH67" s="179">
        <f t="shared" si="49"/>
        <v>422872.87478882313</v>
      </c>
      <c r="DI67" s="179">
        <f t="shared" si="49"/>
        <v>422667.04122730857</v>
      </c>
      <c r="DJ67" s="179">
        <f t="shared" si="49"/>
        <v>422667.04122730857</v>
      </c>
      <c r="DK67" s="179">
        <f t="shared" si="49"/>
        <v>422667.04122730857</v>
      </c>
      <c r="DL67" s="179">
        <f t="shared" si="49"/>
        <v>422667.04122730857</v>
      </c>
      <c r="DM67" s="179">
        <f t="shared" si="49"/>
        <v>422667.04122730857</v>
      </c>
      <c r="DN67" s="179">
        <f t="shared" si="49"/>
        <v>422667.04122730857</v>
      </c>
      <c r="DO67" s="179">
        <f t="shared" si="49"/>
        <v>422667.04122730857</v>
      </c>
      <c r="DP67" s="179">
        <f t="shared" si="49"/>
        <v>422667.04122730857</v>
      </c>
      <c r="DQ67" s="179">
        <f t="shared" si="49"/>
        <v>422667.04122730857</v>
      </c>
      <c r="DR67" s="179">
        <f t="shared" si="49"/>
        <v>422667.04122730857</v>
      </c>
      <c r="DS67" s="179">
        <f t="shared" si="49"/>
        <v>422667.04122730857</v>
      </c>
      <c r="DT67" s="179">
        <f t="shared" si="49"/>
        <v>422667.04122730857</v>
      </c>
      <c r="DU67" s="179">
        <f t="shared" si="49"/>
        <v>422667.04122730857</v>
      </c>
      <c r="DV67" s="179">
        <f t="shared" si="49"/>
        <v>422667.04122730857</v>
      </c>
      <c r="DW67" s="179">
        <f t="shared" si="49"/>
        <v>422667.04122730857</v>
      </c>
      <c r="DX67" s="179">
        <f t="shared" si="49"/>
        <v>422667.04122730857</v>
      </c>
      <c r="DY67" s="179">
        <f t="shared" si="49"/>
        <v>422667.04122730857</v>
      </c>
      <c r="DZ67" s="179">
        <f t="shared" si="49"/>
        <v>422667.04122730857</v>
      </c>
      <c r="EA67" s="179">
        <f t="shared" si="49"/>
        <v>422667.04122730857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141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142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143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4824.75</v>
      </c>
      <c r="N74" s="450">
        <f xml:space="preserve"> Equity!N$28</f>
        <v>10120.490625</v>
      </c>
      <c r="O74" s="450">
        <f xml:space="preserve"> Equity!O$28</f>
        <v>12183.024953124999</v>
      </c>
      <c r="P74" s="450">
        <f xml:space="preserve"> Equity!P$28</f>
        <v>14243.656015390625</v>
      </c>
      <c r="Q74" s="450">
        <f xml:space="preserve"> Equity!Q$28</f>
        <v>19034.933064124296</v>
      </c>
      <c r="R74" s="450">
        <f xml:space="preserve"> Equity!R$28</f>
        <v>24294.810154818053</v>
      </c>
      <c r="S74" s="450">
        <f xml:space="preserve"> Equity!S$28</f>
        <v>26337.518969273733</v>
      </c>
      <c r="T74" s="450">
        <f xml:space="preserve"> Equity!T$28</f>
        <v>28378.286166110152</v>
      </c>
      <c r="U74" s="450">
        <f xml:space="preserve"> Equity!U$28</f>
        <v>33136.06598615137</v>
      </c>
      <c r="V74" s="450">
        <f xml:space="preserve"> Equity!V$28</f>
        <v>38360.06620451311</v>
      </c>
      <c r="W74" s="450">
        <f xml:space="preserve"> Equity!W$28</f>
        <v>40382.855417308405</v>
      </c>
      <c r="X74" s="450">
        <f xml:space="preserve"> Equity!X$28</f>
        <v>42403.663887917384</v>
      </c>
      <c r="Y74" s="450">
        <f xml:space="preserve"> Equity!Y$28</f>
        <v>47127.918477715844</v>
      </c>
      <c r="Z74" s="450">
        <f xml:space="preserve"> Equity!Z$28</f>
        <v>52316.024687946199</v>
      </c>
      <c r="AA74" s="450">
        <f xml:space="preserve"> Equity!AA$28</f>
        <v>54318.796795736904</v>
      </c>
      <c r="AB74" s="450">
        <f xml:space="preserve"> Equity!AB$28</f>
        <v>56319.548248394633</v>
      </c>
      <c r="AC74" s="450">
        <f xml:space="preserve"> Equity!AC$28</f>
        <v>61010.24582332703</v>
      </c>
      <c r="AD74" s="450">
        <f xml:space="preserve"> Equity!AD$28</f>
        <v>66162.437032883245</v>
      </c>
      <c r="AE74" s="450">
        <f xml:space="preserve"> Equity!AE$28</f>
        <v>68145.09105571032</v>
      </c>
      <c r="AF74" s="450">
        <f xml:space="preserve"> Equity!AF$28</f>
        <v>70125.683706191907</v>
      </c>
      <c r="AG74" s="450">
        <f xml:space="preserve"> Equity!AG$28</f>
        <v>74782.78863834517</v>
      </c>
      <c r="AH74" s="450">
        <f xml:space="preserve"> Equity!AH$28</f>
        <v>79899.039937695678</v>
      </c>
      <c r="AI74" s="450">
        <f xml:space="preserve"> Equity!AI$28</f>
        <v>81861.471356451482</v>
      </c>
      <c r="AJ74" s="450">
        <f xml:space="preserve"> Equity!AJ$28</f>
        <v>83821.799865177047</v>
      </c>
      <c r="AK74" s="450">
        <f xml:space="preserve"> Equity!AK$28</f>
        <v>88445.272621838565</v>
      </c>
      <c r="AL74" s="450">
        <f xml:space="preserve"> Equity!AL$28</f>
        <v>93525.555122916703</v>
      </c>
      <c r="AM74" s="450">
        <f xml:space="preserve"> Equity!AM$28</f>
        <v>95467.655815513703</v>
      </c>
      <c r="AN74" s="450">
        <f xml:space="preserve"> Equity!AN$28</f>
        <v>97407.611223390588</v>
      </c>
      <c r="AO74" s="450">
        <f xml:space="preserve"> Equity!AO$28</f>
        <v>101997.40830421961</v>
      </c>
      <c r="AP74" s="450">
        <f xml:space="preserve"> Equity!AP$28</f>
        <v>107041.6890775506</v>
      </c>
      <c r="AQ74" s="450">
        <f xml:space="preserve"> Equity!AQ$28</f>
        <v>108963.34725376662</v>
      </c>
      <c r="AR74" s="450">
        <f xml:space="preserve"> Equity!AR$28</f>
        <v>110882.81691670144</v>
      </c>
      <c r="AS74" s="450">
        <f xml:space="preserve"> Equity!AS$28</f>
        <v>115438.89078955568</v>
      </c>
      <c r="AT74" s="450">
        <f xml:space="preserve"> Equity!AT$28</f>
        <v>120447.13280003071</v>
      </c>
      <c r="AU74" s="450">
        <f xml:space="preserve"> Equity!AU$28</f>
        <v>122348.23293500427</v>
      </c>
      <c r="AV74" s="450">
        <f xml:space="preserve"> Equity!AV$28</f>
        <v>124247.10045705839</v>
      </c>
      <c r="AW74" s="450">
        <f xml:space="preserve"> Equity!AW$28</f>
        <v>128769.39949244888</v>
      </c>
      <c r="AX74" s="450">
        <f xml:space="preserve"> Equity!AX$28</f>
        <v>133741.56153371933</v>
      </c>
      <c r="AY74" s="450">
        <f xml:space="preserve"> Equity!AY$28</f>
        <v>135621.98430006794</v>
      </c>
      <c r="AZ74" s="450">
        <f xml:space="preserve"> Equity!AZ$28</f>
        <v>137500.12946522908</v>
      </c>
      <c r="BA74" s="450">
        <f xml:space="preserve"> Equity!BA$28</f>
        <v>141988.59786937633</v>
      </c>
      <c r="BB74" s="450">
        <f xml:space="preserve"> Equity!BB$28</f>
        <v>146924.63449684085</v>
      </c>
      <c r="BC74" s="450">
        <f xml:space="preserve"> Equity!BC$28</f>
        <v>148784.25669537482</v>
      </c>
      <c r="BD74" s="450">
        <f xml:space="preserve"> Equity!BD$28</f>
        <v>150641.55539791717</v>
      </c>
      <c r="BE74" s="450">
        <f xml:space="preserve"> Equity!BE$28</f>
        <v>155096.13314438047</v>
      </c>
      <c r="BF74" s="450">
        <f xml:space="preserve"> Equity!BF$28</f>
        <v>159995.99460673681</v>
      </c>
      <c r="BG74" s="450">
        <f xml:space="preserve"> Equity!BG$28</f>
        <v>161834.68909574041</v>
      </c>
      <c r="BH74" s="450">
        <f xml:space="preserve"> Equity!BH$28</f>
        <v>163671.01326914495</v>
      </c>
      <c r="BI74" s="450">
        <f xml:space="preserve"> Equity!BI$28</f>
        <v>168091.63602899687</v>
      </c>
      <c r="BJ74" s="450">
        <f xml:space="preserve"> Equity!BJ$28</f>
        <v>172955.26819833036</v>
      </c>
      <c r="BK74" s="450">
        <f xml:space="preserve"> Equity!BK$28</f>
        <v>174772.90382138162</v>
      </c>
      <c r="BL74" s="450">
        <f xml:space="preserve"> Equity!BL$28</f>
        <v>176588.12136578787</v>
      </c>
      <c r="BM74" s="450">
        <f xml:space="preserve"> Equity!BM$28</f>
        <v>180974.72043630457</v>
      </c>
      <c r="BN74" s="450">
        <f xml:space="preserve"> Equity!BN$28</f>
        <v>185802.06473668362</v>
      </c>
      <c r="BO74" s="450">
        <f xml:space="preserve"> Equity!BO$28</f>
        <v>187598.50624898355</v>
      </c>
      <c r="BP74" s="450">
        <f xml:space="preserve"> Equity!BP$28</f>
        <v>189392.48095714324</v>
      </c>
      <c r="BQ74" s="450">
        <f xml:space="preserve"> Equity!BQ$28</f>
        <v>193744.98318898145</v>
      </c>
      <c r="BR74" s="450">
        <f xml:space="preserve"> Equity!BR$28</f>
        <v>198535.97652353087</v>
      </c>
      <c r="BS74" s="450">
        <f xml:space="preserve"> Equity!BS$28</f>
        <v>200311.08451671223</v>
      </c>
      <c r="BT74" s="450">
        <f xml:space="preserve"> Equity!BT$28</f>
        <v>202083.67599841495</v>
      </c>
      <c r="BU74" s="450">
        <f xml:space="preserve"> Equity!BU$28</f>
        <v>206402.00372124533</v>
      </c>
      <c r="BV74" s="450">
        <f xml:space="preserve"> Equity!BV$28</f>
        <v>211156.57839766698</v>
      </c>
      <c r="BW74" s="450">
        <f xml:space="preserve"> Equity!BW$28</f>
        <v>212910.20922305205</v>
      </c>
      <c r="BX74" s="450">
        <f xml:space="preserve"> Equity!BX$28</f>
        <v>214661.27282799236</v>
      </c>
      <c r="BY74" s="450">
        <f xml:space="preserve"> Equity!BY$28</f>
        <v>218945.34377455848</v>
      </c>
      <c r="BZ74" s="450">
        <f xml:space="preserve"> Equity!BZ$28</f>
        <v>223663.42742906851</v>
      </c>
      <c r="CA74" s="450">
        <f xml:space="preserve"> Equity!CA$28</f>
        <v>225395.43311934493</v>
      </c>
      <c r="CB74" s="450">
        <f xml:space="preserve"> Equity!CB$28</f>
        <v>227124.81985839942</v>
      </c>
      <c r="CC74" s="450">
        <f xml:space="preserve"> Equity!CC$28</f>
        <v>231374.5470869712</v>
      </c>
      <c r="CD74" s="450">
        <f xml:space="preserve"> Equity!CD$28</f>
        <v>236056.06260662223</v>
      </c>
      <c r="CE74" s="450">
        <f xml:space="preserve"> Equity!CE$28</f>
        <v>237766.29079590517</v>
      </c>
      <c r="CF74" s="450">
        <f xml:space="preserve"> Equity!CF$28</f>
        <v>239473.84726078794</v>
      </c>
      <c r="CG74" s="450">
        <f xml:space="preserve"> Equity!CG$28</f>
        <v>243689.13907597723</v>
      </c>
      <c r="CH74" s="450">
        <f xml:space="preserve"> Equity!CH$28</f>
        <v>248334.00451933339</v>
      </c>
      <c r="CI74" s="450">
        <f xml:space="preserve"> Equity!CI$28</f>
        <v>250022.29836158163</v>
      </c>
      <c r="CJ74" s="450">
        <f xml:space="preserve"> Equity!CJ$28</f>
        <v>251707.8666428455</v>
      </c>
      <c r="CK74" s="450">
        <f xml:space="preserve"> Equity!CK$28</f>
        <v>255888.62651475161</v>
      </c>
      <c r="CL74" s="450">
        <f xml:space="preserve"> Equity!CL$28</f>
        <v>260496.75503088385</v>
      </c>
      <c r="CM74" s="450">
        <f xml:space="preserve"> Equity!CM$28</f>
        <v>262162.95311663684</v>
      </c>
      <c r="CN74" s="450">
        <f xml:space="preserve"> Equity!CN$28</f>
        <v>263826.37071998714</v>
      </c>
      <c r="CO74" s="450">
        <f xml:space="preserve"> Equity!CO$28</f>
        <v>267972.4972016387</v>
      </c>
      <c r="CP74" s="450">
        <f xml:space="preserve"> Equity!CP$28</f>
        <v>272543.7969474066</v>
      </c>
      <c r="CQ74" s="450">
        <f xml:space="preserve"> Equity!CQ$28</f>
        <v>274187.73321880889</v>
      </c>
      <c r="CR74" s="450">
        <f xml:space="preserve"> Equity!CR$28</f>
        <v>275828.8329796961</v>
      </c>
      <c r="CS74" s="450">
        <f xml:space="preserve"> Equity!CS$28</f>
        <v>279940.21962275542</v>
      </c>
      <c r="CT74" s="450">
        <f xml:space="preserve"> Equity!CT$28</f>
        <v>284474.59367834154</v>
      </c>
      <c r="CU74" s="450">
        <f xml:space="preserve"> Equity!CU$28</f>
        <v>286096.09734242008</v>
      </c>
      <c r="CV74" s="450">
        <f xml:space="preserve"> Equity!CV$28</f>
        <v>287714.70733887661</v>
      </c>
      <c r="CW74" s="450">
        <f xml:space="preserve"> Equity!CW$28</f>
        <v>291791.24260757182</v>
      </c>
      <c r="CX74" s="450">
        <f xml:space="preserve"> Equity!CX$28</f>
        <v>296288.58889023389</v>
      </c>
      <c r="CY74" s="450">
        <f xml:space="preserve"> Equity!CY$28</f>
        <v>297887.48433039332</v>
      </c>
      <c r="CZ74" s="450">
        <f xml:space="preserve"> Equity!CZ$28</f>
        <v>299483.42779407953</v>
      </c>
      <c r="DA74" s="450">
        <f xml:space="preserve"> Equity!DA$28</f>
        <v>303524.99497732933</v>
      </c>
      <c r="DB74" s="450">
        <f xml:space="preserve"> Equity!DB$28</f>
        <v>307985.20615333458</v>
      </c>
      <c r="DC74" s="450">
        <f xml:space="preserve"> Equity!DC$28</f>
        <v>309561.31283903489</v>
      </c>
      <c r="DD74" s="450">
        <f xml:space="preserve"> Equity!DD$28</f>
        <v>311134.40806445817</v>
      </c>
      <c r="DE74" s="450">
        <f xml:space="preserve"> Equity!DE$28</f>
        <v>315140.885186153</v>
      </c>
      <c r="DF74" s="450">
        <f xml:space="preserve"> Equity!DF$28</f>
        <v>319563.8485808585</v>
      </c>
      <c r="DG74" s="450">
        <f xml:space="preserve"> Equity!DG$28</f>
        <v>321116.98097543803</v>
      </c>
      <c r="DH74" s="450">
        <f xml:space="preserve"> Equity!DH$28</f>
        <v>322667.04122730839</v>
      </c>
      <c r="DI74" s="450">
        <f xml:space="preserve"> Equity!DI$28</f>
        <v>322667.04122730839</v>
      </c>
      <c r="DJ74" s="450">
        <f xml:space="preserve"> Equity!DJ$28</f>
        <v>322667.04122730839</v>
      </c>
      <c r="DK74" s="450">
        <f xml:space="preserve"> Equity!DK$28</f>
        <v>322667.04122730839</v>
      </c>
      <c r="DL74" s="450">
        <f xml:space="preserve"> Equity!DL$28</f>
        <v>322667.04122730839</v>
      </c>
      <c r="DM74" s="450">
        <f xml:space="preserve"> Equity!DM$28</f>
        <v>322667.04122730839</v>
      </c>
      <c r="DN74" s="450">
        <f xml:space="preserve"> Equity!DN$28</f>
        <v>322667.04122730839</v>
      </c>
      <c r="DO74" s="450">
        <f xml:space="preserve"> Equity!DO$28</f>
        <v>322667.04122730839</v>
      </c>
      <c r="DP74" s="450">
        <f xml:space="preserve"> Equity!DP$28</f>
        <v>322667.04122730839</v>
      </c>
      <c r="DQ74" s="450">
        <f xml:space="preserve"> Equity!DQ$28</f>
        <v>322667.04122730839</v>
      </c>
      <c r="DR74" s="450">
        <f xml:space="preserve"> Equity!DR$28</f>
        <v>322667.04122730839</v>
      </c>
      <c r="DS74" s="450">
        <f xml:space="preserve"> Equity!DS$28</f>
        <v>322667.04122730839</v>
      </c>
      <c r="DT74" s="450">
        <f xml:space="preserve"> Equity!DT$28</f>
        <v>322667.04122730839</v>
      </c>
      <c r="DU74" s="450">
        <f xml:space="preserve"> Equity!DU$28</f>
        <v>322667.04122730839</v>
      </c>
      <c r="DV74" s="450">
        <f xml:space="preserve"> Equity!DV$28</f>
        <v>322667.04122730839</v>
      </c>
      <c r="DW74" s="450">
        <f xml:space="preserve"> Equity!DW$28</f>
        <v>322667.04122730839</v>
      </c>
      <c r="DX74" s="450">
        <f xml:space="preserve"> Equity!DX$28</f>
        <v>322667.04122730839</v>
      </c>
      <c r="DY74" s="450">
        <f xml:space="preserve"> Equity!DY$28</f>
        <v>322667.04122730839</v>
      </c>
      <c r="DZ74" s="450">
        <f xml:space="preserve"> Equity!DZ$28</f>
        <v>322667.04122730839</v>
      </c>
      <c r="EA74" s="450">
        <f xml:space="preserve"> Equity!EA$28</f>
        <v>322667.04122730839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104948.9945054945</v>
      </c>
      <c r="N75" s="179">
        <f t="shared" si="50"/>
        <v>110243.99911684783</v>
      </c>
      <c r="O75" s="179">
        <f t="shared" si="50"/>
        <v>112307.15098743206</v>
      </c>
      <c r="P75" s="179">
        <f t="shared" si="50"/>
        <v>114371.17482796876</v>
      </c>
      <c r="Q75" s="179">
        <f t="shared" si="50"/>
        <v>119161.68115860442</v>
      </c>
      <c r="R75" s="179">
        <f t="shared" si="50"/>
        <v>124420.80740460806</v>
      </c>
      <c r="S75" s="179">
        <f t="shared" si="50"/>
        <v>126464.14620531267</v>
      </c>
      <c r="T75" s="179">
        <f t="shared" si="50"/>
        <v>128508.37454660083</v>
      </c>
      <c r="U75" s="179">
        <f t="shared" si="50"/>
        <v>133265.36811818852</v>
      </c>
      <c r="V75" s="179">
        <f t="shared" si="50"/>
        <v>138488.60236196374</v>
      </c>
      <c r="W75" s="179">
        <f t="shared" si="50"/>
        <v>140512.03425554628</v>
      </c>
      <c r="X75" s="179">
        <f t="shared" si="50"/>
        <v>142534.91526575777</v>
      </c>
      <c r="Y75" s="179">
        <f t="shared" si="50"/>
        <v>147259.82611244544</v>
      </c>
      <c r="Z75" s="179">
        <f t="shared" si="50"/>
        <v>152447.15091331789</v>
      </c>
      <c r="AA75" s="179">
        <f t="shared" si="50"/>
        <v>154450.57865223545</v>
      </c>
      <c r="AB75" s="179">
        <f t="shared" si="50"/>
        <v>156454.93214230414</v>
      </c>
      <c r="AC75" s="179">
        <f t="shared" si="50"/>
        <v>161144.81146293267</v>
      </c>
      <c r="AD75" s="179">
        <f t="shared" si="50"/>
        <v>166296.20551734124</v>
      </c>
      <c r="AE75" s="179">
        <f t="shared" si="50"/>
        <v>168279.52838259059</v>
      </c>
      <c r="AF75" s="179">
        <f t="shared" si="50"/>
        <v>170263.79565334023</v>
      </c>
      <c r="AG75" s="179">
        <f t="shared" si="50"/>
        <v>174920.06584295578</v>
      </c>
      <c r="AH75" s="179">
        <f t="shared" si="50"/>
        <v>180035.50392408334</v>
      </c>
      <c r="AI75" s="179">
        <f t="shared" si="50"/>
        <v>181998.61766277108</v>
      </c>
      <c r="AJ75" s="179">
        <f t="shared" si="50"/>
        <v>183962.69483720273</v>
      </c>
      <c r="AK75" s="179">
        <f t="shared" si="50"/>
        <v>188585.3160308465</v>
      </c>
      <c r="AL75" s="179">
        <f t="shared" si="50"/>
        <v>193664.76892694738</v>
      </c>
      <c r="AM75" s="179">
        <f t="shared" si="50"/>
        <v>195607.5656885645</v>
      </c>
      <c r="AN75" s="179">
        <f t="shared" si="50"/>
        <v>197549.76580429473</v>
      </c>
      <c r="AO75" s="179">
        <f t="shared" si="50"/>
        <v>202140.27365802828</v>
      </c>
      <c r="AP75" s="179">
        <f t="shared" ref="AP75:BU75" si="51" xml:space="preserve"> SUM(AP69:AP74)</f>
        <v>207183.7081094264</v>
      </c>
      <c r="AQ75" s="179">
        <f t="shared" si="51"/>
        <v>209106.07638080179</v>
      </c>
      <c r="AR75" s="179">
        <f t="shared" si="51"/>
        <v>211029.44730654225</v>
      </c>
      <c r="AS75" s="179">
        <f t="shared" si="51"/>
        <v>215584.63495176556</v>
      </c>
      <c r="AT75" s="179">
        <f t="shared" si="51"/>
        <v>220592.01358649708</v>
      </c>
      <c r="AU75" s="179">
        <f t="shared" si="51"/>
        <v>222493.83812540298</v>
      </c>
      <c r="AV75" s="179">
        <f t="shared" si="51"/>
        <v>224396.68552266131</v>
      </c>
      <c r="AW75" s="179">
        <f t="shared" si="51"/>
        <v>228918.08047249046</v>
      </c>
      <c r="AX75" s="179">
        <f t="shared" si="51"/>
        <v>233889.36174056394</v>
      </c>
      <c r="AY75" s="179">
        <f t="shared" si="51"/>
        <v>235770.52350794675</v>
      </c>
      <c r="AZ75" s="179">
        <f t="shared" si="51"/>
        <v>237652.72874478993</v>
      </c>
      <c r="BA75" s="179">
        <f t="shared" si="51"/>
        <v>242140.2748455992</v>
      </c>
      <c r="BB75" s="179">
        <f t="shared" si="51"/>
        <v>247075.41295184585</v>
      </c>
      <c r="BC75" s="179">
        <f t="shared" si="51"/>
        <v>248935.78904265485</v>
      </c>
      <c r="BD75" s="179">
        <f t="shared" si="51"/>
        <v>250795.51892351621</v>
      </c>
      <c r="BE75" s="179">
        <f t="shared" si="51"/>
        <v>255250.86648760748</v>
      </c>
      <c r="BF75" s="179">
        <f t="shared" si="51"/>
        <v>260149.81132309363</v>
      </c>
      <c r="BG75" s="179">
        <f t="shared" si="51"/>
        <v>261989.27489567903</v>
      </c>
      <c r="BH75" s="179">
        <f t="shared" si="51"/>
        <v>263829.82441428187</v>
      </c>
      <c r="BI75" s="179">
        <f t="shared" si="51"/>
        <v>268249.48732655332</v>
      </c>
      <c r="BJ75" s="179">
        <f t="shared" si="51"/>
        <v>273112.18439852627</v>
      </c>
      <c r="BK75" s="179">
        <f t="shared" si="51"/>
        <v>274930.6046025785</v>
      </c>
      <c r="BL75" s="179">
        <f t="shared" si="51"/>
        <v>276750.13263500412</v>
      </c>
      <c r="BM75" s="179">
        <f t="shared" si="51"/>
        <v>281135.75251653104</v>
      </c>
      <c r="BN75" s="179">
        <f t="shared" si="51"/>
        <v>285962.14287686965</v>
      </c>
      <c r="BO75" s="179">
        <f t="shared" si="51"/>
        <v>287759.38477987051</v>
      </c>
      <c r="BP75" s="179">
        <f t="shared" si="51"/>
        <v>289557.7568345411</v>
      </c>
      <c r="BQ75" s="179">
        <f t="shared" si="51"/>
        <v>293909.26014624117</v>
      </c>
      <c r="BR75" s="179">
        <f t="shared" si="51"/>
        <v>298699.28031838074</v>
      </c>
      <c r="BS75" s="179">
        <f t="shared" si="51"/>
        <v>300475.20483053639</v>
      </c>
      <c r="BT75" s="179">
        <f t="shared" si="51"/>
        <v>302250.42945133999</v>
      </c>
      <c r="BU75" s="179">
        <f t="shared" si="51"/>
        <v>306569.59094143502</v>
      </c>
      <c r="BV75" s="179">
        <f t="shared" ref="BV75:DA75" si="52" xml:space="preserve"> SUM(BV69:BV74)</f>
        <v>311323.17284573708</v>
      </c>
      <c r="BW75" s="179">
        <f t="shared" si="52"/>
        <v>313077.63664336246</v>
      </c>
      <c r="BX75" s="179">
        <f t="shared" si="52"/>
        <v>314833.27659779129</v>
      </c>
      <c r="BY75" s="179">
        <f t="shared" si="52"/>
        <v>319116.30796113331</v>
      </c>
      <c r="BZ75" s="179">
        <f t="shared" si="52"/>
        <v>323833.37883866858</v>
      </c>
      <c r="CA75" s="179">
        <f t="shared" si="52"/>
        <v>325566.23428599298</v>
      </c>
      <c r="CB75" s="179">
        <f t="shared" si="52"/>
        <v>327300.28959026915</v>
      </c>
      <c r="CC75" s="179">
        <f t="shared" si="52"/>
        <v>331548.95628749451</v>
      </c>
      <c r="CD75" s="179">
        <f t="shared" si="52"/>
        <v>336229.43862220761</v>
      </c>
      <c r="CE75" s="179">
        <f t="shared" si="52"/>
        <v>337940.53369156847</v>
      </c>
      <c r="CF75" s="179">
        <f t="shared" si="52"/>
        <v>339652.85279559938</v>
      </c>
      <c r="CG75" s="179">
        <f t="shared" si="52"/>
        <v>343867.06270920468</v>
      </c>
      <c r="CH75" s="179">
        <f t="shared" si="52"/>
        <v>348510.8741484292</v>
      </c>
      <c r="CI75" s="179">
        <f t="shared" si="52"/>
        <v>350200.05233882292</v>
      </c>
      <c r="CJ75" s="179">
        <f t="shared" si="52"/>
        <v>351888.47249708429</v>
      </c>
      <c r="CK75" s="179">
        <f t="shared" si="52"/>
        <v>356070.1353982616</v>
      </c>
      <c r="CL75" s="179">
        <f t="shared" si="52"/>
        <v>360677.1886715513</v>
      </c>
      <c r="CM75" s="179">
        <f t="shared" si="52"/>
        <v>362344.28892550763</v>
      </c>
      <c r="CN75" s="179">
        <f t="shared" si="52"/>
        <v>364012.66304096708</v>
      </c>
      <c r="CO75" s="179">
        <f t="shared" si="52"/>
        <v>368157.66358001926</v>
      </c>
      <c r="CP75" s="179">
        <f t="shared" si="52"/>
        <v>372727.8664162631</v>
      </c>
      <c r="CQ75" s="179">
        <f t="shared" si="52"/>
        <v>374372.72303500969</v>
      </c>
      <c r="CR75" s="179">
        <f t="shared" si="52"/>
        <v>376018.87918420637</v>
      </c>
      <c r="CS75" s="179">
        <f t="shared" si="52"/>
        <v>380129.11719635932</v>
      </c>
      <c r="CT75" s="179">
        <f t="shared" si="52"/>
        <v>384662.37223914528</v>
      </c>
      <c r="CU75" s="179">
        <f t="shared" si="52"/>
        <v>386284.81479602784</v>
      </c>
      <c r="CV75" s="179">
        <f t="shared" si="52"/>
        <v>387908.58306954964</v>
      </c>
      <c r="CW75" s="179">
        <f t="shared" si="52"/>
        <v>391983.94656185067</v>
      </c>
      <c r="CX75" s="179">
        <f t="shared" si="52"/>
        <v>396480.15128304448</v>
      </c>
      <c r="CY75" s="179">
        <f t="shared" si="52"/>
        <v>398080.00453516794</v>
      </c>
      <c r="CZ75" s="179">
        <f t="shared" si="52"/>
        <v>399679.0367845571</v>
      </c>
      <c r="DA75" s="179">
        <f t="shared" si="52"/>
        <v>403721.58201275929</v>
      </c>
      <c r="DB75" s="179">
        <f t="shared" ref="DB75:EA75" si="53" xml:space="preserve"> SUM(DB69:DB74)</f>
        <v>408180.62862426118</v>
      </c>
      <c r="DC75" s="179">
        <f t="shared" si="53"/>
        <v>409757.71242231614</v>
      </c>
      <c r="DD75" s="179">
        <f t="shared" si="53"/>
        <v>411336.17590301577</v>
      </c>
      <c r="DE75" s="179">
        <f t="shared" si="53"/>
        <v>415341.43354876328</v>
      </c>
      <c r="DF75" s="179">
        <f t="shared" si="53"/>
        <v>419763.20891240763</v>
      </c>
      <c r="DG75" s="179">
        <f t="shared" si="53"/>
        <v>421317.33810864494</v>
      </c>
      <c r="DH75" s="179">
        <f t="shared" si="53"/>
        <v>422872.87478882296</v>
      </c>
      <c r="DI75" s="179">
        <f t="shared" si="53"/>
        <v>422667.04122730839</v>
      </c>
      <c r="DJ75" s="179">
        <f t="shared" si="53"/>
        <v>422667.04122730839</v>
      </c>
      <c r="DK75" s="179">
        <f t="shared" si="53"/>
        <v>422667.04122730839</v>
      </c>
      <c r="DL75" s="179">
        <f t="shared" si="53"/>
        <v>422667.04122730839</v>
      </c>
      <c r="DM75" s="179">
        <f t="shared" si="53"/>
        <v>422667.04122730839</v>
      </c>
      <c r="DN75" s="179">
        <f t="shared" si="53"/>
        <v>422667.04122730839</v>
      </c>
      <c r="DO75" s="179">
        <f t="shared" si="53"/>
        <v>422667.04122730839</v>
      </c>
      <c r="DP75" s="179">
        <f t="shared" si="53"/>
        <v>422667.04122730839</v>
      </c>
      <c r="DQ75" s="179">
        <f t="shared" si="53"/>
        <v>422667.04122730839</v>
      </c>
      <c r="DR75" s="179">
        <f t="shared" si="53"/>
        <v>422667.04122730839</v>
      </c>
      <c r="DS75" s="179">
        <f t="shared" si="53"/>
        <v>422667.04122730839</v>
      </c>
      <c r="DT75" s="179">
        <f t="shared" si="53"/>
        <v>422667.04122730839</v>
      </c>
      <c r="DU75" s="179">
        <f t="shared" si="53"/>
        <v>422667.04122730839</v>
      </c>
      <c r="DV75" s="179">
        <f t="shared" si="53"/>
        <v>422667.04122730839</v>
      </c>
      <c r="DW75" s="179">
        <f t="shared" si="53"/>
        <v>422667.04122730839</v>
      </c>
      <c r="DX75" s="179">
        <f t="shared" si="53"/>
        <v>422667.04122730839</v>
      </c>
      <c r="DY75" s="179">
        <f t="shared" si="53"/>
        <v>422667.04122730839</v>
      </c>
      <c r="DZ75" s="179">
        <f t="shared" si="53"/>
        <v>422667.04122730839</v>
      </c>
      <c r="EA75" s="179">
        <f t="shared" si="53"/>
        <v>422667.04122730839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104948.99450549451</v>
      </c>
      <c r="N80" s="207">
        <f t="shared" si="54"/>
        <v>110243.99911684783</v>
      </c>
      <c r="O80" s="207">
        <f t="shared" si="54"/>
        <v>112307.15098743206</v>
      </c>
      <c r="P80" s="207">
        <f t="shared" si="54"/>
        <v>114371.17482796875</v>
      </c>
      <c r="Q80" s="207">
        <f t="shared" si="54"/>
        <v>119161.68115860442</v>
      </c>
      <c r="R80" s="207">
        <f t="shared" si="54"/>
        <v>124420.80740460806</v>
      </c>
      <c r="S80" s="207">
        <f t="shared" si="54"/>
        <v>126464.14620531269</v>
      </c>
      <c r="T80" s="207">
        <f t="shared" si="54"/>
        <v>128508.37454660083</v>
      </c>
      <c r="U80" s="207">
        <f t="shared" si="54"/>
        <v>133265.36811818852</v>
      </c>
      <c r="V80" s="207">
        <f t="shared" si="54"/>
        <v>138488.60236196374</v>
      </c>
      <c r="W80" s="207">
        <f t="shared" si="54"/>
        <v>140512.03425554628</v>
      </c>
      <c r="X80" s="207">
        <f t="shared" si="54"/>
        <v>142534.91526575777</v>
      </c>
      <c r="Y80" s="207">
        <f t="shared" si="54"/>
        <v>147259.82611244544</v>
      </c>
      <c r="Z80" s="207">
        <f t="shared" si="54"/>
        <v>152447.15091331786</v>
      </c>
      <c r="AA80" s="207">
        <f t="shared" si="54"/>
        <v>154450.57865223545</v>
      </c>
      <c r="AB80" s="207">
        <f t="shared" si="54"/>
        <v>156454.93214230414</v>
      </c>
      <c r="AC80" s="207">
        <f t="shared" si="54"/>
        <v>161144.81146293267</v>
      </c>
      <c r="AD80" s="207">
        <f t="shared" si="54"/>
        <v>166296.20551734121</v>
      </c>
      <c r="AE80" s="207">
        <f t="shared" si="54"/>
        <v>168279.52838259059</v>
      </c>
      <c r="AF80" s="207">
        <f t="shared" si="54"/>
        <v>170263.79565334023</v>
      </c>
      <c r="AG80" s="207">
        <f t="shared" si="54"/>
        <v>174920.06584295578</v>
      </c>
      <c r="AH80" s="207">
        <f t="shared" si="54"/>
        <v>180035.50392408334</v>
      </c>
      <c r="AI80" s="207">
        <f t="shared" si="54"/>
        <v>181998.61766277108</v>
      </c>
      <c r="AJ80" s="207">
        <f t="shared" si="54"/>
        <v>183962.69483720273</v>
      </c>
      <c r="AK80" s="207">
        <f t="shared" si="54"/>
        <v>188585.3160308465</v>
      </c>
      <c r="AL80" s="207">
        <f t="shared" si="54"/>
        <v>193664.76892694738</v>
      </c>
      <c r="AM80" s="207">
        <f t="shared" si="54"/>
        <v>195607.56568856453</v>
      </c>
      <c r="AN80" s="207">
        <f t="shared" si="54"/>
        <v>197549.76580429476</v>
      </c>
      <c r="AO80" s="207">
        <f t="shared" si="54"/>
        <v>202140.27365802831</v>
      </c>
      <c r="AP80" s="207">
        <f t="shared" si="54"/>
        <v>207183.70810942643</v>
      </c>
      <c r="AQ80" s="207">
        <f t="shared" si="54"/>
        <v>209106.07638080179</v>
      </c>
      <c r="AR80" s="207">
        <f t="shared" si="54"/>
        <v>211029.44730654225</v>
      </c>
      <c r="AS80" s="207">
        <f t="shared" si="54"/>
        <v>215584.63495176559</v>
      </c>
      <c r="AT80" s="207">
        <f t="shared" si="54"/>
        <v>220592.01358649708</v>
      </c>
      <c r="AU80" s="207">
        <f t="shared" si="54"/>
        <v>222493.83812540298</v>
      </c>
      <c r="AV80" s="207">
        <f t="shared" si="54"/>
        <v>224396.68552266131</v>
      </c>
      <c r="AW80" s="207">
        <f t="shared" si="54"/>
        <v>228918.08047249046</v>
      </c>
      <c r="AX80" s="207">
        <f t="shared" si="54"/>
        <v>233889.36174056397</v>
      </c>
      <c r="AY80" s="207">
        <f t="shared" si="54"/>
        <v>235770.52350794678</v>
      </c>
      <c r="AZ80" s="207">
        <f t="shared" si="54"/>
        <v>237652.72874478993</v>
      </c>
      <c r="BA80" s="207">
        <f t="shared" si="54"/>
        <v>242140.27484559914</v>
      </c>
      <c r="BB80" s="207">
        <f t="shared" si="54"/>
        <v>247075.41295184582</v>
      </c>
      <c r="BC80" s="207">
        <f t="shared" si="54"/>
        <v>248935.7890426548</v>
      </c>
      <c r="BD80" s="207">
        <f t="shared" si="54"/>
        <v>250795.51892351615</v>
      </c>
      <c r="BE80" s="207">
        <f t="shared" si="54"/>
        <v>255250.86648760745</v>
      </c>
      <c r="BF80" s="207">
        <f t="shared" si="54"/>
        <v>260149.81132309363</v>
      </c>
      <c r="BG80" s="207">
        <f t="shared" si="54"/>
        <v>261989.27489567897</v>
      </c>
      <c r="BH80" s="207">
        <f t="shared" si="54"/>
        <v>263829.82441428181</v>
      </c>
      <c r="BI80" s="207">
        <f t="shared" si="54"/>
        <v>268249.48732655321</v>
      </c>
      <c r="BJ80" s="207">
        <f t="shared" si="54"/>
        <v>273112.18439852621</v>
      </c>
      <c r="BK80" s="207">
        <f t="shared" si="54"/>
        <v>274930.60460257845</v>
      </c>
      <c r="BL80" s="207">
        <f t="shared" si="54"/>
        <v>276750.13263500406</v>
      </c>
      <c r="BM80" s="207">
        <f t="shared" si="54"/>
        <v>281135.75251653098</v>
      </c>
      <c r="BN80" s="207">
        <f t="shared" si="54"/>
        <v>285962.14287686953</v>
      </c>
      <c r="BO80" s="207">
        <f t="shared" si="54"/>
        <v>287759.38477987039</v>
      </c>
      <c r="BP80" s="207">
        <f t="shared" si="54"/>
        <v>289557.75683454098</v>
      </c>
      <c r="BQ80" s="207">
        <f t="shared" si="54"/>
        <v>293909.26014624111</v>
      </c>
      <c r="BR80" s="207">
        <f t="shared" ref="BR80:EA80" si="55" xml:space="preserve"> BR$67</f>
        <v>298699.28031838068</v>
      </c>
      <c r="BS80" s="207">
        <f t="shared" si="55"/>
        <v>300475.20483053627</v>
      </c>
      <c r="BT80" s="207">
        <f t="shared" si="55"/>
        <v>302250.42945133988</v>
      </c>
      <c r="BU80" s="207">
        <f t="shared" si="55"/>
        <v>306569.59094143496</v>
      </c>
      <c r="BV80" s="207">
        <f t="shared" si="55"/>
        <v>311323.17284573696</v>
      </c>
      <c r="BW80" s="207">
        <f t="shared" si="55"/>
        <v>313077.63664336241</v>
      </c>
      <c r="BX80" s="207">
        <f t="shared" si="55"/>
        <v>314833.27659779118</v>
      </c>
      <c r="BY80" s="207">
        <f t="shared" si="55"/>
        <v>319116.30796113325</v>
      </c>
      <c r="BZ80" s="207">
        <f t="shared" si="55"/>
        <v>323833.37883866846</v>
      </c>
      <c r="CA80" s="207">
        <f t="shared" si="55"/>
        <v>325566.23428599292</v>
      </c>
      <c r="CB80" s="207">
        <f t="shared" si="55"/>
        <v>327300.28959026909</v>
      </c>
      <c r="CC80" s="207">
        <f t="shared" si="55"/>
        <v>331548.95628749439</v>
      </c>
      <c r="CD80" s="207">
        <f t="shared" si="55"/>
        <v>336229.43862220756</v>
      </c>
      <c r="CE80" s="207">
        <f t="shared" si="55"/>
        <v>337940.53369156842</v>
      </c>
      <c r="CF80" s="207">
        <f t="shared" si="55"/>
        <v>339652.85279559932</v>
      </c>
      <c r="CG80" s="207">
        <f t="shared" si="55"/>
        <v>343867.06270920462</v>
      </c>
      <c r="CH80" s="207">
        <f t="shared" si="55"/>
        <v>348510.87414842914</v>
      </c>
      <c r="CI80" s="207">
        <f t="shared" si="55"/>
        <v>350200.05233882286</v>
      </c>
      <c r="CJ80" s="207">
        <f t="shared" si="55"/>
        <v>351888.47249708418</v>
      </c>
      <c r="CK80" s="207">
        <f t="shared" si="55"/>
        <v>356070.13539826148</v>
      </c>
      <c r="CL80" s="207">
        <f t="shared" si="55"/>
        <v>360677.18867155124</v>
      </c>
      <c r="CM80" s="207">
        <f t="shared" si="55"/>
        <v>362344.28892550757</v>
      </c>
      <c r="CN80" s="207">
        <f t="shared" si="55"/>
        <v>364012.66304096702</v>
      </c>
      <c r="CO80" s="207">
        <f t="shared" si="55"/>
        <v>368157.66358001926</v>
      </c>
      <c r="CP80" s="207">
        <f t="shared" si="55"/>
        <v>372727.86641626304</v>
      </c>
      <c r="CQ80" s="207">
        <f t="shared" si="55"/>
        <v>374372.72303500964</v>
      </c>
      <c r="CR80" s="207">
        <f t="shared" si="55"/>
        <v>376018.87918420637</v>
      </c>
      <c r="CS80" s="207">
        <f t="shared" si="55"/>
        <v>380129.11719635926</v>
      </c>
      <c r="CT80" s="207">
        <f t="shared" si="55"/>
        <v>384662.37223914522</v>
      </c>
      <c r="CU80" s="207">
        <f t="shared" si="55"/>
        <v>386284.81479602779</v>
      </c>
      <c r="CV80" s="207">
        <f t="shared" si="55"/>
        <v>387908.58306954958</v>
      </c>
      <c r="CW80" s="207">
        <f t="shared" si="55"/>
        <v>391983.94656185067</v>
      </c>
      <c r="CX80" s="207">
        <f t="shared" si="55"/>
        <v>396480.15128304448</v>
      </c>
      <c r="CY80" s="207">
        <f t="shared" si="55"/>
        <v>398080.00453516794</v>
      </c>
      <c r="CZ80" s="207">
        <f t="shared" si="55"/>
        <v>399679.03678455716</v>
      </c>
      <c r="DA80" s="207">
        <f t="shared" si="55"/>
        <v>403721.58201275941</v>
      </c>
      <c r="DB80" s="207">
        <f t="shared" si="55"/>
        <v>408180.6286242613</v>
      </c>
      <c r="DC80" s="207">
        <f t="shared" si="55"/>
        <v>409757.71242231625</v>
      </c>
      <c r="DD80" s="207">
        <f t="shared" si="55"/>
        <v>411336.17590301589</v>
      </c>
      <c r="DE80" s="207">
        <f t="shared" si="55"/>
        <v>415341.43354876339</v>
      </c>
      <c r="DF80" s="207">
        <f t="shared" si="55"/>
        <v>419763.2089124078</v>
      </c>
      <c r="DG80" s="207">
        <f t="shared" si="55"/>
        <v>421317.33810864511</v>
      </c>
      <c r="DH80" s="207">
        <f t="shared" si="55"/>
        <v>422872.87478882313</v>
      </c>
      <c r="DI80" s="207">
        <f t="shared" si="55"/>
        <v>422667.04122730857</v>
      </c>
      <c r="DJ80" s="207">
        <f t="shared" si="55"/>
        <v>422667.04122730857</v>
      </c>
      <c r="DK80" s="207">
        <f t="shared" si="55"/>
        <v>422667.04122730857</v>
      </c>
      <c r="DL80" s="207">
        <f t="shared" si="55"/>
        <v>422667.04122730857</v>
      </c>
      <c r="DM80" s="207">
        <f t="shared" si="55"/>
        <v>422667.04122730857</v>
      </c>
      <c r="DN80" s="207">
        <f t="shared" si="55"/>
        <v>422667.04122730857</v>
      </c>
      <c r="DO80" s="207">
        <f t="shared" si="55"/>
        <v>422667.04122730857</v>
      </c>
      <c r="DP80" s="207">
        <f t="shared" si="55"/>
        <v>422667.04122730857</v>
      </c>
      <c r="DQ80" s="207">
        <f t="shared" si="55"/>
        <v>422667.04122730857</v>
      </c>
      <c r="DR80" s="207">
        <f t="shared" si="55"/>
        <v>422667.04122730857</v>
      </c>
      <c r="DS80" s="207">
        <f t="shared" si="55"/>
        <v>422667.04122730857</v>
      </c>
      <c r="DT80" s="207">
        <f t="shared" si="55"/>
        <v>422667.04122730857</v>
      </c>
      <c r="DU80" s="207">
        <f t="shared" si="55"/>
        <v>422667.04122730857</v>
      </c>
      <c r="DV80" s="207">
        <f t="shared" si="55"/>
        <v>422667.04122730857</v>
      </c>
      <c r="DW80" s="207">
        <f t="shared" si="55"/>
        <v>422667.04122730857</v>
      </c>
      <c r="DX80" s="207">
        <f t="shared" si="55"/>
        <v>422667.04122730857</v>
      </c>
      <c r="DY80" s="207">
        <f t="shared" si="55"/>
        <v>422667.04122730857</v>
      </c>
      <c r="DZ80" s="207">
        <f t="shared" si="55"/>
        <v>422667.04122730857</v>
      </c>
      <c r="EA80" s="207">
        <f t="shared" si="55"/>
        <v>422667.04122730857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104948.9945054945</v>
      </c>
      <c r="N81" s="207">
        <f t="shared" ref="N81:AS81" si="57" xml:space="preserve"> N$75</f>
        <v>110243.99911684783</v>
      </c>
      <c r="O81" s="207">
        <f t="shared" si="57"/>
        <v>112307.15098743206</v>
      </c>
      <c r="P81" s="207">
        <f t="shared" si="57"/>
        <v>114371.17482796876</v>
      </c>
      <c r="Q81" s="207">
        <f t="shared" si="57"/>
        <v>119161.68115860442</v>
      </c>
      <c r="R81" s="207">
        <f t="shared" si="57"/>
        <v>124420.80740460806</v>
      </c>
      <c r="S81" s="207">
        <f t="shared" si="57"/>
        <v>126464.14620531267</v>
      </c>
      <c r="T81" s="207">
        <f t="shared" si="57"/>
        <v>128508.37454660083</v>
      </c>
      <c r="U81" s="207">
        <f t="shared" si="57"/>
        <v>133265.36811818852</v>
      </c>
      <c r="V81" s="207">
        <f t="shared" si="57"/>
        <v>138488.60236196374</v>
      </c>
      <c r="W81" s="207">
        <f t="shared" si="57"/>
        <v>140512.03425554628</v>
      </c>
      <c r="X81" s="207">
        <f t="shared" si="57"/>
        <v>142534.91526575777</v>
      </c>
      <c r="Y81" s="207">
        <f t="shared" si="57"/>
        <v>147259.82611244544</v>
      </c>
      <c r="Z81" s="207">
        <f t="shared" si="57"/>
        <v>152447.15091331789</v>
      </c>
      <c r="AA81" s="207">
        <f t="shared" si="57"/>
        <v>154450.57865223545</v>
      </c>
      <c r="AB81" s="207">
        <f t="shared" si="57"/>
        <v>156454.93214230414</v>
      </c>
      <c r="AC81" s="207">
        <f t="shared" si="57"/>
        <v>161144.81146293267</v>
      </c>
      <c r="AD81" s="207">
        <f t="shared" si="57"/>
        <v>166296.20551734124</v>
      </c>
      <c r="AE81" s="207">
        <f t="shared" si="57"/>
        <v>168279.52838259059</v>
      </c>
      <c r="AF81" s="207">
        <f t="shared" si="57"/>
        <v>170263.79565334023</v>
      </c>
      <c r="AG81" s="207">
        <f t="shared" si="57"/>
        <v>174920.06584295578</v>
      </c>
      <c r="AH81" s="207">
        <f t="shared" si="57"/>
        <v>180035.50392408334</v>
      </c>
      <c r="AI81" s="207">
        <f t="shared" si="57"/>
        <v>181998.61766277108</v>
      </c>
      <c r="AJ81" s="207">
        <f t="shared" si="57"/>
        <v>183962.69483720273</v>
      </c>
      <c r="AK81" s="207">
        <f t="shared" si="57"/>
        <v>188585.3160308465</v>
      </c>
      <c r="AL81" s="207">
        <f t="shared" si="57"/>
        <v>193664.76892694738</v>
      </c>
      <c r="AM81" s="207">
        <f t="shared" si="57"/>
        <v>195607.5656885645</v>
      </c>
      <c r="AN81" s="207">
        <f t="shared" si="57"/>
        <v>197549.76580429473</v>
      </c>
      <c r="AO81" s="207">
        <f t="shared" si="57"/>
        <v>202140.27365802828</v>
      </c>
      <c r="AP81" s="207">
        <f t="shared" si="57"/>
        <v>207183.7081094264</v>
      </c>
      <c r="AQ81" s="207">
        <f t="shared" si="57"/>
        <v>209106.07638080179</v>
      </c>
      <c r="AR81" s="207">
        <f t="shared" si="57"/>
        <v>211029.44730654225</v>
      </c>
      <c r="AS81" s="207">
        <f t="shared" si="57"/>
        <v>215584.63495176556</v>
      </c>
      <c r="AT81" s="207">
        <f t="shared" ref="AT81:BY81" si="58" xml:space="preserve"> AT$75</f>
        <v>220592.01358649708</v>
      </c>
      <c r="AU81" s="207">
        <f t="shared" si="58"/>
        <v>222493.83812540298</v>
      </c>
      <c r="AV81" s="207">
        <f t="shared" si="58"/>
        <v>224396.68552266131</v>
      </c>
      <c r="AW81" s="207">
        <f t="shared" si="58"/>
        <v>228918.08047249046</v>
      </c>
      <c r="AX81" s="207">
        <f t="shared" si="58"/>
        <v>233889.36174056394</v>
      </c>
      <c r="AY81" s="207">
        <f t="shared" si="58"/>
        <v>235770.52350794675</v>
      </c>
      <c r="AZ81" s="207">
        <f t="shared" si="58"/>
        <v>237652.72874478993</v>
      </c>
      <c r="BA81" s="207">
        <f t="shared" si="58"/>
        <v>242140.2748455992</v>
      </c>
      <c r="BB81" s="207">
        <f t="shared" si="58"/>
        <v>247075.41295184585</v>
      </c>
      <c r="BC81" s="207">
        <f t="shared" si="58"/>
        <v>248935.78904265485</v>
      </c>
      <c r="BD81" s="207">
        <f t="shared" si="58"/>
        <v>250795.51892351621</v>
      </c>
      <c r="BE81" s="207">
        <f t="shared" si="58"/>
        <v>255250.86648760748</v>
      </c>
      <c r="BF81" s="207">
        <f t="shared" si="58"/>
        <v>260149.81132309363</v>
      </c>
      <c r="BG81" s="207">
        <f t="shared" si="58"/>
        <v>261989.27489567903</v>
      </c>
      <c r="BH81" s="207">
        <f t="shared" si="58"/>
        <v>263829.82441428187</v>
      </c>
      <c r="BI81" s="207">
        <f t="shared" si="58"/>
        <v>268249.48732655332</v>
      </c>
      <c r="BJ81" s="207">
        <f t="shared" si="58"/>
        <v>273112.18439852627</v>
      </c>
      <c r="BK81" s="207">
        <f t="shared" si="58"/>
        <v>274930.6046025785</v>
      </c>
      <c r="BL81" s="207">
        <f t="shared" si="58"/>
        <v>276750.13263500412</v>
      </c>
      <c r="BM81" s="207">
        <f t="shared" si="58"/>
        <v>281135.75251653104</v>
      </c>
      <c r="BN81" s="207">
        <f t="shared" si="58"/>
        <v>285962.14287686965</v>
      </c>
      <c r="BO81" s="207">
        <f t="shared" si="58"/>
        <v>287759.38477987051</v>
      </c>
      <c r="BP81" s="207">
        <f t="shared" si="58"/>
        <v>289557.7568345411</v>
      </c>
      <c r="BQ81" s="207">
        <f t="shared" si="58"/>
        <v>293909.26014624117</v>
      </c>
      <c r="BR81" s="207">
        <f t="shared" si="58"/>
        <v>298699.28031838074</v>
      </c>
      <c r="BS81" s="207">
        <f t="shared" si="58"/>
        <v>300475.20483053639</v>
      </c>
      <c r="BT81" s="207">
        <f t="shared" si="58"/>
        <v>302250.42945133999</v>
      </c>
      <c r="BU81" s="207">
        <f t="shared" si="58"/>
        <v>306569.59094143502</v>
      </c>
      <c r="BV81" s="207">
        <f t="shared" si="58"/>
        <v>311323.17284573708</v>
      </c>
      <c r="BW81" s="207">
        <f t="shared" si="58"/>
        <v>313077.63664336246</v>
      </c>
      <c r="BX81" s="207">
        <f t="shared" si="58"/>
        <v>314833.27659779129</v>
      </c>
      <c r="BY81" s="207">
        <f t="shared" si="58"/>
        <v>319116.30796113331</v>
      </c>
      <c r="BZ81" s="207">
        <f t="shared" ref="BZ81:DE81" si="59" xml:space="preserve"> BZ$75</f>
        <v>323833.37883866858</v>
      </c>
      <c r="CA81" s="207">
        <f t="shared" si="59"/>
        <v>325566.23428599298</v>
      </c>
      <c r="CB81" s="207">
        <f t="shared" si="59"/>
        <v>327300.28959026915</v>
      </c>
      <c r="CC81" s="207">
        <f t="shared" si="59"/>
        <v>331548.95628749451</v>
      </c>
      <c r="CD81" s="207">
        <f t="shared" si="59"/>
        <v>336229.43862220761</v>
      </c>
      <c r="CE81" s="207">
        <f t="shared" si="59"/>
        <v>337940.53369156847</v>
      </c>
      <c r="CF81" s="207">
        <f t="shared" si="59"/>
        <v>339652.85279559938</v>
      </c>
      <c r="CG81" s="207">
        <f t="shared" si="59"/>
        <v>343867.06270920468</v>
      </c>
      <c r="CH81" s="207">
        <f t="shared" si="59"/>
        <v>348510.8741484292</v>
      </c>
      <c r="CI81" s="207">
        <f t="shared" si="59"/>
        <v>350200.05233882292</v>
      </c>
      <c r="CJ81" s="207">
        <f t="shared" si="59"/>
        <v>351888.47249708429</v>
      </c>
      <c r="CK81" s="207">
        <f t="shared" si="59"/>
        <v>356070.1353982616</v>
      </c>
      <c r="CL81" s="207">
        <f t="shared" si="59"/>
        <v>360677.1886715513</v>
      </c>
      <c r="CM81" s="207">
        <f t="shared" si="59"/>
        <v>362344.28892550763</v>
      </c>
      <c r="CN81" s="207">
        <f t="shared" si="59"/>
        <v>364012.66304096708</v>
      </c>
      <c r="CO81" s="207">
        <f t="shared" si="59"/>
        <v>368157.66358001926</v>
      </c>
      <c r="CP81" s="207">
        <f t="shared" si="59"/>
        <v>372727.8664162631</v>
      </c>
      <c r="CQ81" s="207">
        <f t="shared" si="59"/>
        <v>374372.72303500969</v>
      </c>
      <c r="CR81" s="207">
        <f t="shared" si="59"/>
        <v>376018.87918420637</v>
      </c>
      <c r="CS81" s="207">
        <f t="shared" si="59"/>
        <v>380129.11719635932</v>
      </c>
      <c r="CT81" s="207">
        <f t="shared" si="59"/>
        <v>384662.37223914528</v>
      </c>
      <c r="CU81" s="207">
        <f t="shared" si="59"/>
        <v>386284.81479602784</v>
      </c>
      <c r="CV81" s="207">
        <f t="shared" si="59"/>
        <v>387908.58306954964</v>
      </c>
      <c r="CW81" s="207">
        <f t="shared" si="59"/>
        <v>391983.94656185067</v>
      </c>
      <c r="CX81" s="207">
        <f t="shared" si="59"/>
        <v>396480.15128304448</v>
      </c>
      <c r="CY81" s="207">
        <f t="shared" si="59"/>
        <v>398080.00453516794</v>
      </c>
      <c r="CZ81" s="207">
        <f t="shared" si="59"/>
        <v>399679.0367845571</v>
      </c>
      <c r="DA81" s="207">
        <f t="shared" si="59"/>
        <v>403721.58201275929</v>
      </c>
      <c r="DB81" s="207">
        <f t="shared" si="59"/>
        <v>408180.62862426118</v>
      </c>
      <c r="DC81" s="207">
        <f t="shared" si="59"/>
        <v>409757.71242231614</v>
      </c>
      <c r="DD81" s="207">
        <f t="shared" si="59"/>
        <v>411336.17590301577</v>
      </c>
      <c r="DE81" s="207">
        <f t="shared" si="59"/>
        <v>415341.43354876328</v>
      </c>
      <c r="DF81" s="207">
        <f t="shared" ref="DF81:EA81" si="60" xml:space="preserve"> DF$75</f>
        <v>419763.20891240763</v>
      </c>
      <c r="DG81" s="207">
        <f t="shared" si="60"/>
        <v>421317.33810864494</v>
      </c>
      <c r="DH81" s="207">
        <f t="shared" si="60"/>
        <v>422872.87478882296</v>
      </c>
      <c r="DI81" s="207">
        <f t="shared" si="60"/>
        <v>422667.04122730839</v>
      </c>
      <c r="DJ81" s="207">
        <f t="shared" si="60"/>
        <v>422667.04122730839</v>
      </c>
      <c r="DK81" s="207">
        <f t="shared" si="60"/>
        <v>422667.04122730839</v>
      </c>
      <c r="DL81" s="207">
        <f t="shared" si="60"/>
        <v>422667.04122730839</v>
      </c>
      <c r="DM81" s="207">
        <f t="shared" si="60"/>
        <v>422667.04122730839</v>
      </c>
      <c r="DN81" s="207">
        <f t="shared" si="60"/>
        <v>422667.04122730839</v>
      </c>
      <c r="DO81" s="207">
        <f t="shared" si="60"/>
        <v>422667.04122730839</v>
      </c>
      <c r="DP81" s="207">
        <f t="shared" si="60"/>
        <v>422667.04122730839</v>
      </c>
      <c r="DQ81" s="207">
        <f t="shared" si="60"/>
        <v>422667.04122730839</v>
      </c>
      <c r="DR81" s="207">
        <f t="shared" si="60"/>
        <v>422667.04122730839</v>
      </c>
      <c r="DS81" s="207">
        <f t="shared" si="60"/>
        <v>422667.04122730839</v>
      </c>
      <c r="DT81" s="207">
        <f t="shared" si="60"/>
        <v>422667.04122730839</v>
      </c>
      <c r="DU81" s="207">
        <f t="shared" si="60"/>
        <v>422667.04122730839</v>
      </c>
      <c r="DV81" s="207">
        <f t="shared" si="60"/>
        <v>422667.04122730839</v>
      </c>
      <c r="DW81" s="207">
        <f t="shared" si="60"/>
        <v>422667.04122730839</v>
      </c>
      <c r="DX81" s="207">
        <f t="shared" si="60"/>
        <v>422667.04122730839</v>
      </c>
      <c r="DY81" s="207">
        <f t="shared" si="60"/>
        <v>422667.04122730839</v>
      </c>
      <c r="DZ81" s="207">
        <f t="shared" si="60"/>
        <v>422667.04122730839</v>
      </c>
      <c r="EA81" s="207">
        <f t="shared" si="60"/>
        <v>422667.04122730839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N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322667.04122730845</v>
      </c>
      <c r="I25" s="55"/>
      <c r="J25" s="55">
        <f t="shared" ref="J25:AN25" si="5" xml:space="preserve"> J22 + J24</f>
        <v>0</v>
      </c>
      <c r="K25" s="55">
        <f t="shared" si="5"/>
        <v>14243.656015390623</v>
      </c>
      <c r="L25" s="55">
        <f t="shared" si="5"/>
        <v>14134.630150719528</v>
      </c>
      <c r="M25" s="55">
        <f t="shared" si="5"/>
        <v>14025.377721807232</v>
      </c>
      <c r="N25" s="55">
        <f t="shared" si="5"/>
        <v>13915.884360477245</v>
      </c>
      <c r="O25" s="55">
        <f t="shared" si="5"/>
        <v>13806.135457797263</v>
      </c>
      <c r="P25" s="55">
        <f t="shared" si="5"/>
        <v>13696.116158985151</v>
      </c>
      <c r="Q25" s="55">
        <f t="shared" si="5"/>
        <v>13585.811358213536</v>
      </c>
      <c r="R25" s="55">
        <f t="shared" si="5"/>
        <v>13475.20569331086</v>
      </c>
      <c r="S25" s="55">
        <f t="shared" si="5"/>
        <v>13364.283540356935</v>
      </c>
      <c r="T25" s="55">
        <f t="shared" si="5"/>
        <v>13253.029008170679</v>
      </c>
      <c r="U25" s="55">
        <f t="shared" si="5"/>
        <v>13141.425932688042</v>
      </c>
      <c r="V25" s="55">
        <f t="shared" si="5"/>
        <v>13029.457871227793</v>
      </c>
      <c r="W25" s="55">
        <f t="shared" si="5"/>
        <v>12917.108096642925</v>
      </c>
      <c r="X25" s="55">
        <f t="shared" si="5"/>
        <v>12804.359591355373</v>
      </c>
      <c r="Y25" s="55">
        <f t="shared" si="5"/>
        <v>12691.195041271716</v>
      </c>
      <c r="Z25" s="55">
        <f t="shared" si="5"/>
        <v>12577.596829577404</v>
      </c>
      <c r="AA25" s="55">
        <f t="shared" si="5"/>
        <v>12463.547030407064</v>
      </c>
      <c r="AB25" s="55">
        <f t="shared" si="5"/>
        <v>12349.027402388492</v>
      </c>
      <c r="AC25" s="55">
        <f t="shared" si="5"/>
        <v>12234.019382057562</v>
      </c>
      <c r="AD25" s="55">
        <f t="shared" si="5"/>
        <v>12118.50407714167</v>
      </c>
      <c r="AE25" s="55">
        <f t="shared" si="5"/>
        <v>12002.462259708938</v>
      </c>
      <c r="AF25" s="55">
        <f t="shared" si="5"/>
        <v>11885.874359180481</v>
      </c>
      <c r="AG25" s="55">
        <f t="shared" si="5"/>
        <v>11768.720455202958</v>
      </c>
      <c r="AH25" s="55">
        <f t="shared" si="5"/>
        <v>11650.980270378677</v>
      </c>
      <c r="AI25" s="55">
        <f t="shared" si="5"/>
        <v>11532.633162850245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322667.04122730839</v>
      </c>
      <c r="I52" s="55"/>
      <c r="J52" s="55">
        <f xml:space="preserve"> J49 + J51</f>
        <v>0</v>
      </c>
      <c r="K52" s="55">
        <f t="shared" ref="K52:AN52" si="11" xml:space="preserve"> K49 + K51</f>
        <v>12742.383161302085</v>
      </c>
      <c r="L52" s="55">
        <f t="shared" si="11"/>
        <v>14145.303159759776</v>
      </c>
      <c r="M52" s="55">
        <f t="shared" si="11"/>
        <v>14052.324999602617</v>
      </c>
      <c r="N52" s="55">
        <f t="shared" si="11"/>
        <v>13910.318732048829</v>
      </c>
      <c r="O52" s="55">
        <f t="shared" si="11"/>
        <v>13816.846606009192</v>
      </c>
      <c r="P52" s="55">
        <f t="shared" si="11"/>
        <v>13706.842561945161</v>
      </c>
      <c r="Q52" s="55">
        <f t="shared" si="11"/>
        <v>13612.34594409774</v>
      </c>
      <c r="R52" s="55">
        <f t="shared" si="11"/>
        <v>13470.174920138697</v>
      </c>
      <c r="S52" s="55">
        <f t="shared" si="11"/>
        <v>13375.063625181945</v>
      </c>
      <c r="T52" s="55">
        <f t="shared" si="11"/>
        <v>13263.82969880808</v>
      </c>
      <c r="U52" s="55">
        <f t="shared" si="11"/>
        <v>13167.565912297141</v>
      </c>
      <c r="V52" s="55">
        <f t="shared" si="11"/>
        <v>13024.986687213686</v>
      </c>
      <c r="W52" s="55">
        <f t="shared" si="11"/>
        <v>12927.979058562445</v>
      </c>
      <c r="X52" s="55">
        <f t="shared" si="11"/>
        <v>12815.256874004815</v>
      </c>
      <c r="Y52" s="55">
        <f t="shared" si="11"/>
        <v>12716.958968230134</v>
      </c>
      <c r="Z52" s="55">
        <f t="shared" si="11"/>
        <v>12573.712412364188</v>
      </c>
      <c r="AA52" s="55">
        <f t="shared" si="11"/>
        <v>12474.532312260113</v>
      </c>
      <c r="AB52" s="55">
        <f t="shared" si="11"/>
        <v>12360.045115561259</v>
      </c>
      <c r="AC52" s="55">
        <f t="shared" si="11"/>
        <v>12259.426337286519</v>
      </c>
      <c r="AD52" s="55">
        <f t="shared" si="11"/>
        <v>12115.236243432551</v>
      </c>
      <c r="AE52" s="55">
        <f t="shared" si="11"/>
        <v>12013.58693782067</v>
      </c>
      <c r="AF52" s="55">
        <f t="shared" si="11"/>
        <v>11897.038009304828</v>
      </c>
      <c r="AG52" s="55">
        <f t="shared" si="11"/>
        <v>11793.790110752114</v>
      </c>
      <c r="AH52" s="55">
        <f t="shared" si="11"/>
        <v>11648.361687633758</v>
      </c>
      <c r="AI52" s="55">
        <f t="shared" si="11"/>
        <v>11543.924088928583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100000</v>
      </c>
      <c r="M59" s="9">
        <f xml:space="preserve"> SUMIFS( 'FS Qtr'!$J59:$EA59, 'FS Qtr'!$J$2:$EA$2, 'FS Ann'!M$2)</f>
        <v>100000</v>
      </c>
      <c r="N59" s="9">
        <f xml:space="preserve"> SUMIFS( 'FS Qtr'!$J59:$EA59, 'FS Qtr'!$J$2:$EA$2, 'FS Ann'!N$2)</f>
        <v>100000</v>
      </c>
      <c r="O59" s="9">
        <f xml:space="preserve"> SUMIFS( 'FS Qtr'!$J59:$EA59, 'FS Qtr'!$J$2:$EA$2, 'FS Ann'!O$2)</f>
        <v>100000</v>
      </c>
      <c r="P59" s="9">
        <f xml:space="preserve"> SUMIFS( 'FS Qtr'!$J59:$EA59, 'FS Qtr'!$J$2:$EA$2, 'FS Ann'!P$2)</f>
        <v>100000</v>
      </c>
      <c r="Q59" s="9">
        <f xml:space="preserve"> SUMIFS( 'FS Qtr'!$J59:$EA59, 'FS Qtr'!$J$2:$EA$2, 'FS Ann'!Q$2)</f>
        <v>100000</v>
      </c>
      <c r="R59" s="9">
        <f xml:space="preserve"> SUMIFS( 'FS Qtr'!$J59:$EA59, 'FS Qtr'!$J$2:$EA$2, 'FS Ann'!R$2)</f>
        <v>100000</v>
      </c>
      <c r="S59" s="9">
        <f xml:space="preserve"> SUMIFS( 'FS Qtr'!$J59:$EA59, 'FS Qtr'!$J$2:$EA$2, 'FS Ann'!S$2)</f>
        <v>100000</v>
      </c>
      <c r="T59" s="9">
        <f xml:space="preserve"> SUMIFS( 'FS Qtr'!$J59:$EA59, 'FS Qtr'!$J$2:$EA$2, 'FS Ann'!T$2)</f>
        <v>100000</v>
      </c>
      <c r="U59" s="9">
        <f xml:space="preserve"> SUMIFS( 'FS Qtr'!$J59:$EA59, 'FS Qtr'!$J$2:$EA$2, 'FS Ann'!U$2)</f>
        <v>100000</v>
      </c>
      <c r="V59" s="9">
        <f xml:space="preserve"> SUMIFS( 'FS Qtr'!$J59:$EA59, 'FS Qtr'!$J$2:$EA$2, 'FS Ann'!V$2)</f>
        <v>100000</v>
      </c>
      <c r="W59" s="9">
        <f xml:space="preserve"> SUMIFS( 'FS Qtr'!$J59:$EA59, 'FS Qtr'!$J$2:$EA$2, 'FS Ann'!W$2)</f>
        <v>100000</v>
      </c>
      <c r="X59" s="9">
        <f xml:space="preserve"> SUMIFS( 'FS Qtr'!$J59:$EA59, 'FS Qtr'!$J$2:$EA$2, 'FS Ann'!X$2)</f>
        <v>100000</v>
      </c>
      <c r="Y59" s="9">
        <f xml:space="preserve"> SUMIFS( 'FS Qtr'!$J59:$EA59, 'FS Qtr'!$J$2:$EA$2, 'FS Ann'!Y$2)</f>
        <v>100000</v>
      </c>
      <c r="Z59" s="9">
        <f xml:space="preserve"> SUMIFS( 'FS Qtr'!$J59:$EA59, 'FS Qtr'!$J$2:$EA$2, 'FS Ann'!Z$2)</f>
        <v>100000</v>
      </c>
      <c r="AA59" s="9">
        <f xml:space="preserve"> SUMIFS( 'FS Qtr'!$J59:$EA59, 'FS Qtr'!$J$2:$EA$2, 'FS Ann'!AA$2)</f>
        <v>100000</v>
      </c>
      <c r="AB59" s="9">
        <f xml:space="preserve"> SUMIFS( 'FS Qtr'!$J59:$EA59, 'FS Qtr'!$J$2:$EA$2, 'FS Ann'!AB$2)</f>
        <v>100000</v>
      </c>
      <c r="AC59" s="9">
        <f xml:space="preserve"> SUMIFS( 'FS Qtr'!$J59:$EA59, 'FS Qtr'!$J$2:$EA$2, 'FS Ann'!AC$2)</f>
        <v>100000</v>
      </c>
      <c r="AD59" s="9">
        <f xml:space="preserve"> SUMIFS( 'FS Qtr'!$J59:$EA59, 'FS Qtr'!$J$2:$EA$2, 'FS Ann'!AD$2)</f>
        <v>100000</v>
      </c>
      <c r="AE59" s="9">
        <f xml:space="preserve"> SUMIFS( 'FS Qtr'!$J59:$EA59, 'FS Qtr'!$J$2:$EA$2, 'FS Ann'!AE$2)</f>
        <v>100000</v>
      </c>
      <c r="AF59" s="9">
        <f xml:space="preserve"> SUMIFS( 'FS Qtr'!$J59:$EA59, 'FS Qtr'!$J$2:$EA$2, 'FS Ann'!AF$2)</f>
        <v>100000</v>
      </c>
      <c r="AG59" s="9">
        <f xml:space="preserve"> SUMIFS( 'FS Qtr'!$J59:$EA59, 'FS Qtr'!$J$2:$EA$2, 'FS Ann'!AG$2)</f>
        <v>100000</v>
      </c>
      <c r="AH59" s="9">
        <f xml:space="preserve"> SUMIFS( 'FS Qtr'!$J59:$EA59, 'FS Qtr'!$J$2:$EA$2, 'FS Ann'!AH$2)</f>
        <v>100000</v>
      </c>
      <c r="AI59" s="9">
        <f xml:space="preserve"> SUMIFS( 'FS Qtr'!$J59:$EA59, 'FS Qtr'!$J$2:$EA$2, 'FS Ann'!AI$2)</f>
        <v>100000</v>
      </c>
      <c r="AJ59" s="9">
        <f xml:space="preserve"> SUMIFS( 'FS Qtr'!$J59:$EA59, 'FS Qtr'!$J$2:$EA$2, 'FS Ann'!AJ$2)</f>
        <v>100000</v>
      </c>
      <c r="AK59" s="9">
        <f xml:space="preserve"> SUMIFS( 'FS Qtr'!$J59:$EA59, 'FS Qtr'!$J$2:$EA$2, 'FS Ann'!AK$2)</f>
        <v>100000</v>
      </c>
      <c r="AL59" s="9">
        <f xml:space="preserve"> SUMIFS( 'FS Qtr'!$J59:$EA59, 'FS Qtr'!$J$2:$EA$2, 'FS Ann'!AL$2)</f>
        <v>100000</v>
      </c>
      <c r="AM59" s="9">
        <f xml:space="preserve"> SUMIFS( 'FS Qtr'!$J59:$EA59, 'FS Qtr'!$J$2:$EA$2, 'FS Ann'!AM$2)</f>
        <v>100000</v>
      </c>
      <c r="AN59" s="9">
        <f xml:space="preserve"> SUMIFS( 'FS Qtr'!$J59:$EA59, 'FS Qtr'!$J$2:$EA$2, 'FS Ann'!AN$2)</f>
        <v>100000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100000</v>
      </c>
      <c r="M60" s="55">
        <f t="shared" si="12"/>
        <v>100000</v>
      </c>
      <c r="N60" s="55">
        <f t="shared" si="12"/>
        <v>100000</v>
      </c>
      <c r="O60" s="55">
        <f t="shared" si="12"/>
        <v>100000</v>
      </c>
      <c r="P60" s="55">
        <f t="shared" si="12"/>
        <v>100000</v>
      </c>
      <c r="Q60" s="55">
        <f t="shared" si="12"/>
        <v>100000</v>
      </c>
      <c r="R60" s="55">
        <f t="shared" si="12"/>
        <v>100000</v>
      </c>
      <c r="S60" s="55">
        <f t="shared" si="12"/>
        <v>100000</v>
      </c>
      <c r="T60" s="55">
        <f t="shared" si="12"/>
        <v>100000</v>
      </c>
      <c r="U60" s="55">
        <f t="shared" si="12"/>
        <v>100000</v>
      </c>
      <c r="V60" s="55">
        <f t="shared" si="12"/>
        <v>100000</v>
      </c>
      <c r="W60" s="55">
        <f t="shared" si="12"/>
        <v>100000</v>
      </c>
      <c r="X60" s="55">
        <f t="shared" si="12"/>
        <v>100000</v>
      </c>
      <c r="Y60" s="55">
        <f t="shared" si="12"/>
        <v>100000</v>
      </c>
      <c r="Z60" s="55">
        <f t="shared" si="12"/>
        <v>100000</v>
      </c>
      <c r="AA60" s="55">
        <f t="shared" si="12"/>
        <v>100000</v>
      </c>
      <c r="AB60" s="55">
        <f t="shared" si="12"/>
        <v>100000</v>
      </c>
      <c r="AC60" s="55">
        <f t="shared" si="12"/>
        <v>100000</v>
      </c>
      <c r="AD60" s="55">
        <f t="shared" si="12"/>
        <v>100000</v>
      </c>
      <c r="AE60" s="55">
        <f t="shared" si="12"/>
        <v>100000</v>
      </c>
      <c r="AF60" s="55">
        <f t="shared" si="12"/>
        <v>100000</v>
      </c>
      <c r="AG60" s="55">
        <f t="shared" si="12"/>
        <v>100000</v>
      </c>
      <c r="AH60" s="55">
        <f t="shared" si="12"/>
        <v>100000</v>
      </c>
      <c r="AI60" s="55">
        <f t="shared" si="12"/>
        <v>100000</v>
      </c>
      <c r="AJ60" s="55">
        <f t="shared" si="12"/>
        <v>100000</v>
      </c>
      <c r="AK60" s="55">
        <f t="shared" si="12"/>
        <v>100000</v>
      </c>
      <c r="AL60" s="55">
        <f t="shared" si="12"/>
        <v>100000</v>
      </c>
      <c r="AM60" s="55">
        <f t="shared" si="12"/>
        <v>100000</v>
      </c>
      <c r="AN60" s="55">
        <f t="shared" si="12"/>
        <v>100000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12742.383161302085</v>
      </c>
      <c r="M63" s="9">
        <f xml:space="preserve"> SUMIFS( 'FS Qtr'!$J63:$EA63, 'FS Qtr'!$J$2:$EA$2, 'FS Ann'!M$2)</f>
        <v>26887.686321061861</v>
      </c>
      <c r="N63" s="9">
        <f xml:space="preserve"> SUMIFS( 'FS Qtr'!$J63:$EA63, 'FS Qtr'!$J$2:$EA$2, 'FS Ann'!N$2)</f>
        <v>40940.011320664475</v>
      </c>
      <c r="O63" s="9">
        <f xml:space="preserve"> SUMIFS( 'FS Qtr'!$J63:$EA63, 'FS Qtr'!$J$2:$EA$2, 'FS Ann'!O$2)</f>
        <v>54850.330052713303</v>
      </c>
      <c r="P63" s="9">
        <f xml:space="preserve"> SUMIFS( 'FS Qtr'!$J63:$EA63, 'FS Qtr'!$J$2:$EA$2, 'FS Ann'!P$2)</f>
        <v>68667.176658722499</v>
      </c>
      <c r="Q63" s="9">
        <f xml:space="preserve"> SUMIFS( 'FS Qtr'!$J63:$EA63, 'FS Qtr'!$J$2:$EA$2, 'FS Ann'!Q$2)</f>
        <v>82374.019220667673</v>
      </c>
      <c r="R63" s="9">
        <f xml:space="preserve"> SUMIFS( 'FS Qtr'!$J63:$EA63, 'FS Qtr'!$J$2:$EA$2, 'FS Ann'!R$2)</f>
        <v>95986.365164765419</v>
      </c>
      <c r="S63" s="9">
        <f xml:space="preserve"> SUMIFS( 'FS Qtr'!$J63:$EA63, 'FS Qtr'!$J$2:$EA$2, 'FS Ann'!S$2)</f>
        <v>109456.54008490412</v>
      </c>
      <c r="T63" s="9">
        <f xml:space="preserve"> SUMIFS( 'FS Qtr'!$J63:$EA63, 'FS Qtr'!$J$2:$EA$2, 'FS Ann'!T$2)</f>
        <v>122831.60371008606</v>
      </c>
      <c r="U63" s="9">
        <f xml:space="preserve"> SUMIFS( 'FS Qtr'!$J63:$EA63, 'FS Qtr'!$J$2:$EA$2, 'FS Ann'!U$2)</f>
        <v>136095.43340889414</v>
      </c>
      <c r="V63" s="9">
        <f xml:space="preserve"> SUMIFS( 'FS Qtr'!$J63:$EA63, 'FS Qtr'!$J$2:$EA$2, 'FS Ann'!V$2)</f>
        <v>149262.99932119128</v>
      </c>
      <c r="W63" s="9">
        <f xml:space="preserve"> SUMIFS( 'FS Qtr'!$J63:$EA63, 'FS Qtr'!$J$2:$EA$2, 'FS Ann'!W$2)</f>
        <v>162287.98600840496</v>
      </c>
      <c r="X63" s="9">
        <f xml:space="preserve"> SUMIFS( 'FS Qtr'!$J63:$EA63, 'FS Qtr'!$J$2:$EA$2, 'FS Ann'!X$2)</f>
        <v>175215.96506696739</v>
      </c>
      <c r="Y63" s="9">
        <f xml:space="preserve"> SUMIFS( 'FS Qtr'!$J63:$EA63, 'FS Qtr'!$J$2:$EA$2, 'FS Ann'!Y$2)</f>
        <v>188031.22194097217</v>
      </c>
      <c r="Z63" s="9">
        <f xml:space="preserve"> SUMIFS( 'FS Qtr'!$J63:$EA63, 'FS Qtr'!$J$2:$EA$2, 'FS Ann'!Z$2)</f>
        <v>200748.18090920229</v>
      </c>
      <c r="AA63" s="9">
        <f xml:space="preserve"> SUMIFS( 'FS Qtr'!$J63:$EA63, 'FS Qtr'!$J$2:$EA$2, 'FS Ann'!AA$2)</f>
        <v>213321.89332156649</v>
      </c>
      <c r="AB63" s="9">
        <f xml:space="preserve"> SUMIFS( 'FS Qtr'!$J63:$EA63, 'FS Qtr'!$J$2:$EA$2, 'FS Ann'!AB$2)</f>
        <v>225796.42563382661</v>
      </c>
      <c r="AC63" s="9">
        <f xml:space="preserve"> SUMIFS( 'FS Qtr'!$J63:$EA63, 'FS Qtr'!$J$2:$EA$2, 'FS Ann'!AC$2)</f>
        <v>238156.4707493879</v>
      </c>
      <c r="AD63" s="9">
        <f xml:space="preserve"> SUMIFS( 'FS Qtr'!$J63:$EA63, 'FS Qtr'!$J$2:$EA$2, 'FS Ann'!AD$2)</f>
        <v>250415.89708667441</v>
      </c>
      <c r="AE63" s="9">
        <f xml:space="preserve"> SUMIFS( 'FS Qtr'!$J63:$EA63, 'FS Qtr'!$J$2:$EA$2, 'FS Ann'!AE$2)</f>
        <v>262531.13333010697</v>
      </c>
      <c r="AF63" s="9">
        <f xml:space="preserve"> SUMIFS( 'FS Qtr'!$J63:$EA63, 'FS Qtr'!$J$2:$EA$2, 'FS Ann'!AF$2)</f>
        <v>274544.72026792768</v>
      </c>
      <c r="AG63" s="9">
        <f xml:space="preserve"> SUMIFS( 'FS Qtr'!$J63:$EA63, 'FS Qtr'!$J$2:$EA$2, 'FS Ann'!AG$2)</f>
        <v>286441.75827723253</v>
      </c>
      <c r="AH63" s="9">
        <f xml:space="preserve"> SUMIFS( 'FS Qtr'!$J63:$EA63, 'FS Qtr'!$J$2:$EA$2, 'FS Ann'!AH$2)</f>
        <v>298235.54838798469</v>
      </c>
      <c r="AI63" s="9">
        <f xml:space="preserve"> SUMIFS( 'FS Qtr'!$J63:$EA63, 'FS Qtr'!$J$2:$EA$2, 'FS Ann'!AI$2)</f>
        <v>309883.91007561848</v>
      </c>
      <c r="AJ63" s="9">
        <f xml:space="preserve"> SUMIFS( 'FS Qtr'!$J63:$EA63, 'FS Qtr'!$J$2:$EA$2, 'FS Ann'!AJ$2)</f>
        <v>321427.83416454709</v>
      </c>
      <c r="AK63" s="9">
        <f xml:space="preserve"> SUMIFS( 'FS Qtr'!$J63:$EA63, 'FS Qtr'!$J$2:$EA$2, 'FS Ann'!AK$2)</f>
        <v>322667.04122730857</v>
      </c>
      <c r="AL63" s="9">
        <f xml:space="preserve"> SUMIFS( 'FS Qtr'!$J63:$EA63, 'FS Qtr'!$J$2:$EA$2, 'FS Ann'!AL$2)</f>
        <v>322667.04122730857</v>
      </c>
      <c r="AM63" s="9">
        <f xml:space="preserve"> SUMIFS( 'FS Qtr'!$J63:$EA63, 'FS Qtr'!$J$2:$EA$2, 'FS Ann'!AM$2)</f>
        <v>322667.04122730857</v>
      </c>
      <c r="AN63" s="9">
        <f xml:space="preserve"> SUMIFS( 'FS Qtr'!$J63:$EA63, 'FS Qtr'!$J$2:$EA$2, 'FS Ann'!AN$2)</f>
        <v>322667.04122730857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14371.174827968751</v>
      </c>
      <c r="M65" s="55">
        <f t="shared" si="13"/>
        <v>28508.374546600833</v>
      </c>
      <c r="N65" s="55">
        <f t="shared" si="13"/>
        <v>42534.915265757772</v>
      </c>
      <c r="O65" s="55">
        <f t="shared" si="13"/>
        <v>56454.932142304126</v>
      </c>
      <c r="P65" s="55">
        <f t="shared" si="13"/>
        <v>70263.795653340232</v>
      </c>
      <c r="Q65" s="55">
        <f t="shared" si="13"/>
        <v>83962.69483720274</v>
      </c>
      <c r="R65" s="55">
        <f t="shared" si="13"/>
        <v>97549.765804294759</v>
      </c>
      <c r="S65" s="55">
        <f t="shared" si="13"/>
        <v>111029.44730654225</v>
      </c>
      <c r="T65" s="55">
        <f t="shared" si="13"/>
        <v>124396.68552266131</v>
      </c>
      <c r="U65" s="55">
        <f t="shared" si="13"/>
        <v>137652.72874478993</v>
      </c>
      <c r="V65" s="55">
        <f t="shared" si="13"/>
        <v>150795.51892351615</v>
      </c>
      <c r="W65" s="55">
        <f t="shared" si="13"/>
        <v>163829.82441428181</v>
      </c>
      <c r="X65" s="55">
        <f t="shared" si="13"/>
        <v>176750.13263500406</v>
      </c>
      <c r="Y65" s="55">
        <f t="shared" si="13"/>
        <v>189557.75683454101</v>
      </c>
      <c r="Z65" s="55">
        <f t="shared" si="13"/>
        <v>202250.42945133991</v>
      </c>
      <c r="AA65" s="55">
        <f t="shared" si="13"/>
        <v>214833.27659779118</v>
      </c>
      <c r="AB65" s="55">
        <f t="shared" si="13"/>
        <v>227300.28959026909</v>
      </c>
      <c r="AC65" s="55">
        <f t="shared" si="13"/>
        <v>239652.85279559932</v>
      </c>
      <c r="AD65" s="55">
        <f t="shared" si="13"/>
        <v>251888.47249708421</v>
      </c>
      <c r="AE65" s="55">
        <f t="shared" si="13"/>
        <v>264012.66304096702</v>
      </c>
      <c r="AF65" s="55">
        <f t="shared" si="13"/>
        <v>276018.87918420637</v>
      </c>
      <c r="AG65" s="55">
        <f t="shared" si="13"/>
        <v>287908.58306954958</v>
      </c>
      <c r="AH65" s="55">
        <f t="shared" si="13"/>
        <v>299679.03678455716</v>
      </c>
      <c r="AI65" s="55">
        <f t="shared" si="13"/>
        <v>311336.17590301589</v>
      </c>
      <c r="AJ65" s="55">
        <f t="shared" si="13"/>
        <v>322872.87478882313</v>
      </c>
      <c r="AK65" s="55">
        <f t="shared" si="13"/>
        <v>322667.04122730857</v>
      </c>
      <c r="AL65" s="55">
        <f t="shared" si="13"/>
        <v>322667.04122730857</v>
      </c>
      <c r="AM65" s="55">
        <f t="shared" si="13"/>
        <v>322667.04122730857</v>
      </c>
      <c r="AN65" s="55">
        <f t="shared" si="13"/>
        <v>322667.04122730857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114371.17482796875</v>
      </c>
      <c r="M67" s="55">
        <f t="shared" si="14"/>
        <v>128508.37454660083</v>
      </c>
      <c r="N67" s="55">
        <f t="shared" si="14"/>
        <v>142534.91526575777</v>
      </c>
      <c r="O67" s="55">
        <f t="shared" si="14"/>
        <v>156454.93214230414</v>
      </c>
      <c r="P67" s="55">
        <f t="shared" si="14"/>
        <v>170263.79565334023</v>
      </c>
      <c r="Q67" s="55">
        <f t="shared" si="14"/>
        <v>183962.69483720273</v>
      </c>
      <c r="R67" s="55">
        <f t="shared" si="14"/>
        <v>197549.76580429476</v>
      </c>
      <c r="S67" s="55">
        <f t="shared" si="14"/>
        <v>211029.44730654225</v>
      </c>
      <c r="T67" s="55">
        <f t="shared" si="14"/>
        <v>224396.68552266131</v>
      </c>
      <c r="U67" s="55">
        <f t="shared" si="14"/>
        <v>237652.72874478993</v>
      </c>
      <c r="V67" s="55">
        <f t="shared" si="14"/>
        <v>250795.51892351615</v>
      </c>
      <c r="W67" s="55">
        <f t="shared" si="14"/>
        <v>263829.82441428181</v>
      </c>
      <c r="X67" s="55">
        <f t="shared" si="14"/>
        <v>276750.13263500406</v>
      </c>
      <c r="Y67" s="55">
        <f t="shared" si="14"/>
        <v>289557.75683454098</v>
      </c>
      <c r="Z67" s="55">
        <f t="shared" si="14"/>
        <v>302250.42945133988</v>
      </c>
      <c r="AA67" s="55">
        <f t="shared" si="14"/>
        <v>314833.27659779118</v>
      </c>
      <c r="AB67" s="55">
        <f t="shared" si="14"/>
        <v>327300.28959026909</v>
      </c>
      <c r="AC67" s="55">
        <f t="shared" si="14"/>
        <v>339652.85279559932</v>
      </c>
      <c r="AD67" s="55">
        <f t="shared" si="14"/>
        <v>351888.47249708418</v>
      </c>
      <c r="AE67" s="55">
        <f t="shared" si="14"/>
        <v>364012.66304096702</v>
      </c>
      <c r="AF67" s="55">
        <f t="shared" si="14"/>
        <v>376018.87918420637</v>
      </c>
      <c r="AG67" s="55">
        <f t="shared" si="14"/>
        <v>387908.58306954958</v>
      </c>
      <c r="AH67" s="55">
        <f t="shared" si="14"/>
        <v>399679.03678455716</v>
      </c>
      <c r="AI67" s="55">
        <f t="shared" si="14"/>
        <v>411336.17590301589</v>
      </c>
      <c r="AJ67" s="55">
        <f t="shared" si="14"/>
        <v>422872.87478882313</v>
      </c>
      <c r="AK67" s="55">
        <f t="shared" si="14"/>
        <v>422667.04122730857</v>
      </c>
      <c r="AL67" s="55">
        <f t="shared" si="14"/>
        <v>422667.04122730857</v>
      </c>
      <c r="AM67" s="55">
        <f t="shared" si="14"/>
        <v>422667.04122730857</v>
      </c>
      <c r="AN67" s="55">
        <f t="shared" si="14"/>
        <v>422667.04122730857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14243.656015390625</v>
      </c>
      <c r="M74" s="9">
        <f xml:space="preserve"> SUMIFS( 'FS Qtr'!$J74:$EA74, 'FS Qtr'!$J$2:$EA$2, 'FS Ann'!M$2)</f>
        <v>28378.286166110152</v>
      </c>
      <c r="N74" s="9">
        <f xml:space="preserve"> SUMIFS( 'FS Qtr'!$J74:$EA74, 'FS Qtr'!$J$2:$EA$2, 'FS Ann'!N$2)</f>
        <v>42403.663887917384</v>
      </c>
      <c r="O74" s="9">
        <f xml:space="preserve"> SUMIFS( 'FS Qtr'!$J74:$EA74, 'FS Qtr'!$J$2:$EA$2, 'FS Ann'!O$2)</f>
        <v>56319.548248394633</v>
      </c>
      <c r="P74" s="9">
        <f xml:space="preserve"> SUMIFS( 'FS Qtr'!$J74:$EA74, 'FS Qtr'!$J$2:$EA$2, 'FS Ann'!P$2)</f>
        <v>70125.683706191907</v>
      </c>
      <c r="Q74" s="9">
        <f xml:space="preserve"> SUMIFS( 'FS Qtr'!$J74:$EA74, 'FS Qtr'!$J$2:$EA$2, 'FS Ann'!Q$2)</f>
        <v>83821.799865177047</v>
      </c>
      <c r="R74" s="9">
        <f xml:space="preserve"> SUMIFS( 'FS Qtr'!$J74:$EA74, 'FS Qtr'!$J$2:$EA$2, 'FS Ann'!R$2)</f>
        <v>97407.611223390588</v>
      </c>
      <c r="S74" s="9">
        <f xml:space="preserve"> SUMIFS( 'FS Qtr'!$J74:$EA74, 'FS Qtr'!$J$2:$EA$2, 'FS Ann'!S$2)</f>
        <v>110882.81691670144</v>
      </c>
      <c r="T74" s="9">
        <f xml:space="preserve"> SUMIFS( 'FS Qtr'!$J74:$EA74, 'FS Qtr'!$J$2:$EA$2, 'FS Ann'!T$2)</f>
        <v>124247.10045705839</v>
      </c>
      <c r="U74" s="9">
        <f xml:space="preserve"> SUMIFS( 'FS Qtr'!$J74:$EA74, 'FS Qtr'!$J$2:$EA$2, 'FS Ann'!U$2)</f>
        <v>137500.12946522908</v>
      </c>
      <c r="V74" s="9">
        <f xml:space="preserve"> SUMIFS( 'FS Qtr'!$J74:$EA74, 'FS Qtr'!$J$2:$EA$2, 'FS Ann'!V$2)</f>
        <v>150641.55539791717</v>
      </c>
      <c r="W74" s="9">
        <f xml:space="preserve"> SUMIFS( 'FS Qtr'!$J74:$EA74, 'FS Qtr'!$J$2:$EA$2, 'FS Ann'!W$2)</f>
        <v>163671.01326914495</v>
      </c>
      <c r="X74" s="9">
        <f xml:space="preserve"> SUMIFS( 'FS Qtr'!$J74:$EA74, 'FS Qtr'!$J$2:$EA$2, 'FS Ann'!X$2)</f>
        <v>176588.12136578787</v>
      </c>
      <c r="Y74" s="9">
        <f xml:space="preserve"> SUMIFS( 'FS Qtr'!$J74:$EA74, 'FS Qtr'!$J$2:$EA$2, 'FS Ann'!Y$2)</f>
        <v>189392.48095714324</v>
      </c>
      <c r="Z74" s="9">
        <f xml:space="preserve"> SUMIFS( 'FS Qtr'!$J74:$EA74, 'FS Qtr'!$J$2:$EA$2, 'FS Ann'!Z$2)</f>
        <v>202083.67599841495</v>
      </c>
      <c r="AA74" s="9">
        <f xml:space="preserve"> SUMIFS( 'FS Qtr'!$J74:$EA74, 'FS Qtr'!$J$2:$EA$2, 'FS Ann'!AA$2)</f>
        <v>214661.27282799236</v>
      </c>
      <c r="AB74" s="9">
        <f xml:space="preserve"> SUMIFS( 'FS Qtr'!$J74:$EA74, 'FS Qtr'!$J$2:$EA$2, 'FS Ann'!AB$2)</f>
        <v>227124.81985839942</v>
      </c>
      <c r="AC74" s="9">
        <f xml:space="preserve"> SUMIFS( 'FS Qtr'!$J74:$EA74, 'FS Qtr'!$J$2:$EA$2, 'FS Ann'!AC$2)</f>
        <v>239473.84726078794</v>
      </c>
      <c r="AD74" s="9">
        <f xml:space="preserve"> SUMIFS( 'FS Qtr'!$J74:$EA74, 'FS Qtr'!$J$2:$EA$2, 'FS Ann'!AD$2)</f>
        <v>251707.8666428455</v>
      </c>
      <c r="AE74" s="9">
        <f xml:space="preserve"> SUMIFS( 'FS Qtr'!$J74:$EA74, 'FS Qtr'!$J$2:$EA$2, 'FS Ann'!AE$2)</f>
        <v>263826.37071998714</v>
      </c>
      <c r="AF74" s="9">
        <f xml:space="preserve"> SUMIFS( 'FS Qtr'!$J74:$EA74, 'FS Qtr'!$J$2:$EA$2, 'FS Ann'!AF$2)</f>
        <v>275828.8329796961</v>
      </c>
      <c r="AG74" s="9">
        <f xml:space="preserve"> SUMIFS( 'FS Qtr'!$J74:$EA74, 'FS Qtr'!$J$2:$EA$2, 'FS Ann'!AG$2)</f>
        <v>287714.70733887661</v>
      </c>
      <c r="AH74" s="9">
        <f xml:space="preserve"> SUMIFS( 'FS Qtr'!$J74:$EA74, 'FS Qtr'!$J$2:$EA$2, 'FS Ann'!AH$2)</f>
        <v>299483.42779407953</v>
      </c>
      <c r="AI74" s="9">
        <f xml:space="preserve"> SUMIFS( 'FS Qtr'!$J74:$EA74, 'FS Qtr'!$J$2:$EA$2, 'FS Ann'!AI$2)</f>
        <v>311134.40806445817</v>
      </c>
      <c r="AJ74" s="9">
        <f xml:space="preserve"> SUMIFS( 'FS Qtr'!$J74:$EA74, 'FS Qtr'!$J$2:$EA$2, 'FS Ann'!AJ$2)</f>
        <v>322667.04122730839</v>
      </c>
      <c r="AK74" s="9">
        <f xml:space="preserve"> SUMIFS( 'FS Qtr'!$J74:$EA74, 'FS Qtr'!$J$2:$EA$2, 'FS Ann'!AK$2)</f>
        <v>322667.04122730839</v>
      </c>
      <c r="AL74" s="9">
        <f xml:space="preserve"> SUMIFS( 'FS Qtr'!$J74:$EA74, 'FS Qtr'!$J$2:$EA$2, 'FS Ann'!AL$2)</f>
        <v>322667.04122730839</v>
      </c>
      <c r="AM74" s="9">
        <f xml:space="preserve"> SUMIFS( 'FS Qtr'!$J74:$EA74, 'FS Qtr'!$J$2:$EA$2, 'FS Ann'!AM$2)</f>
        <v>322667.04122730839</v>
      </c>
      <c r="AN74" s="9">
        <f xml:space="preserve"> SUMIFS( 'FS Qtr'!$J74:$EA74, 'FS Qtr'!$J$2:$EA$2, 'FS Ann'!AN$2)</f>
        <v>322667.04122730839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114371.17482796876</v>
      </c>
      <c r="M75" s="55">
        <f t="shared" si="15"/>
        <v>128508.37454660083</v>
      </c>
      <c r="N75" s="55">
        <f t="shared" si="15"/>
        <v>142534.91526575777</v>
      </c>
      <c r="O75" s="55">
        <f t="shared" si="15"/>
        <v>156454.93214230414</v>
      </c>
      <c r="P75" s="55">
        <f t="shared" si="15"/>
        <v>170263.79565334023</v>
      </c>
      <c r="Q75" s="55">
        <f t="shared" si="15"/>
        <v>183962.69483720273</v>
      </c>
      <c r="R75" s="55">
        <f t="shared" si="15"/>
        <v>197549.76580429473</v>
      </c>
      <c r="S75" s="55">
        <f t="shared" si="15"/>
        <v>211029.44730654225</v>
      </c>
      <c r="T75" s="55">
        <f t="shared" si="15"/>
        <v>224396.68552266131</v>
      </c>
      <c r="U75" s="55">
        <f t="shared" si="15"/>
        <v>237652.72874478993</v>
      </c>
      <c r="V75" s="55">
        <f t="shared" si="15"/>
        <v>250795.51892351621</v>
      </c>
      <c r="W75" s="55">
        <f t="shared" si="15"/>
        <v>263829.82441428187</v>
      </c>
      <c r="X75" s="55">
        <f t="shared" si="15"/>
        <v>276750.13263500412</v>
      </c>
      <c r="Y75" s="55">
        <f t="shared" si="15"/>
        <v>289557.7568345411</v>
      </c>
      <c r="Z75" s="55">
        <f t="shared" si="15"/>
        <v>302250.42945133999</v>
      </c>
      <c r="AA75" s="55">
        <f t="shared" si="15"/>
        <v>314833.27659779129</v>
      </c>
      <c r="AB75" s="55">
        <f t="shared" si="15"/>
        <v>327300.28959026915</v>
      </c>
      <c r="AC75" s="55">
        <f t="shared" si="15"/>
        <v>339652.85279559938</v>
      </c>
      <c r="AD75" s="55">
        <f t="shared" si="15"/>
        <v>351888.47249708429</v>
      </c>
      <c r="AE75" s="55">
        <f t="shared" si="15"/>
        <v>364012.66304096708</v>
      </c>
      <c r="AF75" s="55">
        <f t="shared" si="15"/>
        <v>376018.87918420637</v>
      </c>
      <c r="AG75" s="55">
        <f t="shared" si="15"/>
        <v>387908.58306954964</v>
      </c>
      <c r="AH75" s="55">
        <f t="shared" si="15"/>
        <v>399679.0367845571</v>
      </c>
      <c r="AI75" s="55">
        <f t="shared" si="15"/>
        <v>411336.17590301577</v>
      </c>
      <c r="AJ75" s="55">
        <f t="shared" si="15"/>
        <v>422872.87478882296</v>
      </c>
      <c r="AK75" s="55">
        <f t="shared" si="15"/>
        <v>422667.04122730839</v>
      </c>
      <c r="AL75" s="55">
        <f t="shared" si="15"/>
        <v>422667.04122730839</v>
      </c>
      <c r="AM75" s="55">
        <f t="shared" si="15"/>
        <v>422667.04122730839</v>
      </c>
      <c r="AN75" s="55">
        <f t="shared" si="15"/>
        <v>422667.04122730839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114371.17482796875</v>
      </c>
      <c r="M80" s="123">
        <f t="shared" si="16"/>
        <v>128508.37454660083</v>
      </c>
      <c r="N80" s="123">
        <f t="shared" si="16"/>
        <v>142534.91526575777</v>
      </c>
      <c r="O80" s="123">
        <f t="shared" si="16"/>
        <v>156454.93214230414</v>
      </c>
      <c r="P80" s="123">
        <f t="shared" si="16"/>
        <v>170263.79565334023</v>
      </c>
      <c r="Q80" s="123">
        <f t="shared" si="16"/>
        <v>183962.69483720273</v>
      </c>
      <c r="R80" s="123">
        <f t="shared" si="16"/>
        <v>197549.76580429476</v>
      </c>
      <c r="S80" s="123">
        <f t="shared" si="16"/>
        <v>211029.44730654225</v>
      </c>
      <c r="T80" s="123">
        <f t="shared" si="16"/>
        <v>224396.68552266131</v>
      </c>
      <c r="U80" s="123">
        <f t="shared" si="16"/>
        <v>237652.72874478993</v>
      </c>
      <c r="V80" s="123">
        <f t="shared" si="16"/>
        <v>250795.51892351615</v>
      </c>
      <c r="W80" s="123">
        <f t="shared" si="16"/>
        <v>263829.82441428181</v>
      </c>
      <c r="X80" s="123">
        <f t="shared" si="16"/>
        <v>276750.13263500406</v>
      </c>
      <c r="Y80" s="123">
        <f t="shared" si="16"/>
        <v>289557.75683454098</v>
      </c>
      <c r="Z80" s="123">
        <f t="shared" si="16"/>
        <v>302250.42945133988</v>
      </c>
      <c r="AA80" s="123">
        <f t="shared" si="16"/>
        <v>314833.27659779118</v>
      </c>
      <c r="AB80" s="123">
        <f t="shared" si="16"/>
        <v>327300.28959026909</v>
      </c>
      <c r="AC80" s="123">
        <f t="shared" si="16"/>
        <v>339652.85279559932</v>
      </c>
      <c r="AD80" s="123">
        <f t="shared" si="16"/>
        <v>351888.47249708418</v>
      </c>
      <c r="AE80" s="123">
        <f t="shared" si="16"/>
        <v>364012.66304096702</v>
      </c>
      <c r="AF80" s="123">
        <f t="shared" si="16"/>
        <v>376018.87918420637</v>
      </c>
      <c r="AG80" s="123">
        <f t="shared" si="16"/>
        <v>387908.58306954958</v>
      </c>
      <c r="AH80" s="123">
        <f t="shared" si="16"/>
        <v>399679.03678455716</v>
      </c>
      <c r="AI80" s="123">
        <f t="shared" si="16"/>
        <v>411336.17590301589</v>
      </c>
      <c r="AJ80" s="123">
        <f t="shared" si="16"/>
        <v>422872.87478882313</v>
      </c>
      <c r="AK80" s="123">
        <f t="shared" ref="AK80:AN80" si="17" xml:space="preserve"> AK$67</f>
        <v>422667.04122730857</v>
      </c>
      <c r="AL80" s="123">
        <f t="shared" si="17"/>
        <v>422667.04122730857</v>
      </c>
      <c r="AM80" s="123">
        <f t="shared" si="17"/>
        <v>422667.04122730857</v>
      </c>
      <c r="AN80" s="123">
        <f t="shared" si="17"/>
        <v>422667.04122730857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100000</v>
      </c>
      <c r="L81" s="123">
        <f t="shared" si="18"/>
        <v>114371.17482796876</v>
      </c>
      <c r="M81" s="123">
        <f t="shared" si="18"/>
        <v>128508.37454660083</v>
      </c>
      <c r="N81" s="123">
        <f t="shared" si="18"/>
        <v>142534.91526575777</v>
      </c>
      <c r="O81" s="123">
        <f t="shared" si="18"/>
        <v>156454.93214230414</v>
      </c>
      <c r="P81" s="123">
        <f t="shared" si="18"/>
        <v>170263.79565334023</v>
      </c>
      <c r="Q81" s="123">
        <f t="shared" si="18"/>
        <v>183962.69483720273</v>
      </c>
      <c r="R81" s="123">
        <f t="shared" si="18"/>
        <v>197549.76580429473</v>
      </c>
      <c r="S81" s="123">
        <f t="shared" si="18"/>
        <v>211029.44730654225</v>
      </c>
      <c r="T81" s="123">
        <f t="shared" si="18"/>
        <v>224396.68552266131</v>
      </c>
      <c r="U81" s="123">
        <f t="shared" si="18"/>
        <v>237652.72874478993</v>
      </c>
      <c r="V81" s="123">
        <f t="shared" si="18"/>
        <v>250795.51892351621</v>
      </c>
      <c r="W81" s="123">
        <f t="shared" si="18"/>
        <v>263829.82441428187</v>
      </c>
      <c r="X81" s="123">
        <f t="shared" si="18"/>
        <v>276750.13263500412</v>
      </c>
      <c r="Y81" s="123">
        <f t="shared" si="18"/>
        <v>289557.7568345411</v>
      </c>
      <c r="Z81" s="123">
        <f t="shared" si="18"/>
        <v>302250.42945133999</v>
      </c>
      <c r="AA81" s="123">
        <f t="shared" si="18"/>
        <v>314833.27659779129</v>
      </c>
      <c r="AB81" s="123">
        <f t="shared" si="18"/>
        <v>327300.28959026915</v>
      </c>
      <c r="AC81" s="123">
        <f t="shared" si="18"/>
        <v>339652.85279559938</v>
      </c>
      <c r="AD81" s="123">
        <f t="shared" si="18"/>
        <v>351888.47249708429</v>
      </c>
      <c r="AE81" s="123">
        <f t="shared" si="18"/>
        <v>364012.66304096708</v>
      </c>
      <c r="AF81" s="123">
        <f t="shared" si="18"/>
        <v>376018.87918420637</v>
      </c>
      <c r="AG81" s="123">
        <f t="shared" si="18"/>
        <v>387908.58306954964</v>
      </c>
      <c r="AH81" s="123">
        <f t="shared" si="18"/>
        <v>399679.0367845571</v>
      </c>
      <c r="AI81" s="123">
        <f t="shared" si="18"/>
        <v>411336.17590301577</v>
      </c>
      <c r="AJ81" s="123">
        <f t="shared" si="18"/>
        <v>422872.87478882296</v>
      </c>
      <c r="AK81" s="123">
        <f t="shared" ref="AK81:AN81" si="19" xml:space="preserve"> AK$75</f>
        <v>422667.04122730839</v>
      </c>
      <c r="AL81" s="123">
        <f t="shared" si="19"/>
        <v>422667.04122730839</v>
      </c>
      <c r="AM81" s="123">
        <f t="shared" si="19"/>
        <v>422667.04122730839</v>
      </c>
      <c r="AN81" s="123">
        <f t="shared" si="19"/>
        <v>422667.04122730839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V73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5" sqref="H5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0" width="12.53125" style="72" customWidth="1"/>
    <col min="21" max="21" width="0.46484375" style="124" customWidth="1"/>
    <col min="22" max="22" width="0" hidden="1" customWidth="1"/>
    <col min="23" max="16384" width="9.1328125" hidden="1"/>
  </cols>
  <sheetData>
    <row r="1" spans="1:21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</row>
    <row r="2" spans="1:21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44571</v>
      </c>
      <c r="J2" s="337">
        <f xml:space="preserve"> COUNTIF(J6:J73, "tu")</f>
        <v>0</v>
      </c>
      <c r="N2" s="237">
        <v>44571</v>
      </c>
      <c r="O2" s="237">
        <v>44571</v>
      </c>
      <c r="P2" s="237">
        <v>44564</v>
      </c>
      <c r="Q2" s="237">
        <v>44564</v>
      </c>
      <c r="R2" s="237">
        <v>44564</v>
      </c>
      <c r="S2" s="237"/>
      <c r="T2" s="237"/>
    </row>
    <row r="3" spans="1:21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/>
      <c r="T3" s="236"/>
      <c r="U3" s="151"/>
    </row>
    <row r="4" spans="1:21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125"/>
    </row>
    <row r="5" spans="1:21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7</v>
      </c>
      <c r="I5" s="77"/>
      <c r="J5" s="339">
        <f xml:space="preserve"> MATCH($H$5, M5:U5, 0)</f>
        <v>2</v>
      </c>
      <c r="K5" s="281" t="s">
        <v>65</v>
      </c>
      <c r="L5" s="279" t="s">
        <v>66</v>
      </c>
      <c r="M5" s="126"/>
      <c r="N5" s="238">
        <v>7</v>
      </c>
      <c r="O5" s="238">
        <v>6</v>
      </c>
      <c r="P5" s="238">
        <v>5</v>
      </c>
      <c r="Q5" s="238">
        <v>4</v>
      </c>
      <c r="R5" s="238">
        <v>3</v>
      </c>
      <c r="S5" s="238">
        <v>2</v>
      </c>
      <c r="T5" s="238">
        <v>1</v>
      </c>
      <c r="U5" s="126"/>
    </row>
    <row r="6" spans="1:21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26"/>
    </row>
    <row r="7" spans="1:21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126"/>
    </row>
    <row r="8" spans="1:21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126"/>
    </row>
    <row r="9" spans="1:21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  <c r="S9" s="84"/>
      <c r="T9" s="84"/>
    </row>
    <row r="10" spans="1:21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INDEX(M10:U10, $J$5)</f>
        <v>0</v>
      </c>
      <c r="L10" s="86">
        <f xml:space="preserve"> IF(ABS(K10) &gt; TRK_TOL, IF(INDEX(M10:U10, $J$5) = 0, 0, H10 / INDEX(M10:U10, $J$5) - 1), 0)</f>
        <v>0</v>
      </c>
      <c r="M10" s="257"/>
      <c r="N10" s="277"/>
      <c r="O10" s="277"/>
      <c r="P10" s="277"/>
      <c r="Q10" s="277"/>
      <c r="R10" s="277"/>
      <c r="S10" s="277"/>
      <c r="T10" s="277"/>
      <c r="U10" s="257"/>
    </row>
    <row r="11" spans="1:21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INDEX(M11:U11, $J$5)</f>
        <v>0</v>
      </c>
      <c r="L11" s="86">
        <f xml:space="preserve"> IF(ABS(K11) &gt; TRK_TOL, IF(INDEX(M11:U11, $J$5) = 0, 0, H11 / INDEX(M11:U11,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91"/>
    </row>
    <row r="12" spans="1:21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INDEX(M12:U12, $J$5)</f>
        <v>0</v>
      </c>
      <c r="L12" s="86">
        <f xml:space="preserve"> IF(ABS(K12) &gt; TRK_TOL, IF(INDEX(M12:U12, $J$5) = 0, 0, H12 / INDEX(M12:U12,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91"/>
    </row>
    <row r="13" spans="1:21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INDEX(M13:U13, $J$5)</f>
        <v>0</v>
      </c>
      <c r="L13" s="86">
        <f xml:space="preserve"> IF(ABS(K13) &gt; TRK_TOL, IF(INDEX(M13:U13, $J$5) = 0, 0, H13 / INDEX(M13:U13,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57"/>
    </row>
    <row r="14" spans="1:21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148"/>
    </row>
    <row r="15" spans="1:2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143"/>
    </row>
    <row r="16" spans="1:21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143"/>
    </row>
    <row r="17" spans="1:21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143"/>
    </row>
    <row r="18" spans="1:21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127"/>
    </row>
    <row r="19" spans="1:21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INDEX(M19:U19, $J$5)</f>
        <v>0</v>
      </c>
      <c r="L19" s="296">
        <f xml:space="preserve"> IF(ABS(K19) &gt; TRK_TOL, IF(INDEX(M19:U19, $J$5) = 0, 0, H19 / INDEX(M19:U19,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0</v>
      </c>
      <c r="S19" s="303"/>
      <c r="T19" s="303"/>
      <c r="U19" s="302"/>
    </row>
    <row r="20" spans="1:21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INDEX(M20:U20, $J$5)</f>
        <v>0</v>
      </c>
      <c r="L20" s="296">
        <f xml:space="preserve"> IF(ABS(K20) &gt; TRK_TOL, IF(INDEX(M20:U20, $J$5) = 0, 0, H20 / INDEX(M20:U20, $J$5) - 1), 0)</f>
        <v>0</v>
      </c>
      <c r="M20" s="304"/>
      <c r="N20" s="303">
        <v>-48742.637593284249</v>
      </c>
      <c r="O20" s="303">
        <v>-48742.637593284249</v>
      </c>
      <c r="P20" s="303">
        <v>0</v>
      </c>
      <c r="Q20" s="303">
        <v>0</v>
      </c>
      <c r="R20" s="303">
        <v>0</v>
      </c>
      <c r="S20" s="303"/>
      <c r="T20" s="303"/>
      <c r="U20" s="304"/>
    </row>
    <row r="21" spans="1:21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INDEX(M21:U21, $J$5)</f>
        <v>0</v>
      </c>
      <c r="L21" s="307">
        <f xml:space="preserve"> IF(ABS(K21) &gt; TRK_TOL, IF(INDEX(M21:U21, $J$5) = 0, 0, H21 / INDEX(M21:U21, $J$5) - 1), 0)</f>
        <v>0</v>
      </c>
      <c r="M21" s="308"/>
      <c r="N21" s="309">
        <v>322667.04122730839</v>
      </c>
      <c r="O21" s="309">
        <v>322667.04122730839</v>
      </c>
      <c r="P21" s="309">
        <v>371409.67882059288</v>
      </c>
      <c r="Q21" s="309">
        <v>371409.67882059288</v>
      </c>
      <c r="R21" s="309">
        <v>10000</v>
      </c>
      <c r="S21" s="309"/>
      <c r="T21" s="309"/>
      <c r="U21" s="308"/>
    </row>
    <row r="22" spans="1:21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2"/>
    </row>
    <row r="23" spans="1:21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INDEX(M23:U23, $J$5)</f>
        <v>0</v>
      </c>
      <c r="L23" s="296">
        <f xml:space="preserve"> IF(ABS(K23) &gt; TRK_TOL, IF(INDEX(M23:U23, $J$5) = 0, 0, H23 / INDEX(M23:U23,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/>
      <c r="T23" s="303"/>
      <c r="U23" s="310"/>
    </row>
    <row r="24" spans="1:21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INDEX(M24:U24, $J$5)</f>
        <v>0</v>
      </c>
      <c r="L24" s="307">
        <f xml:space="preserve"> IF(ABS(K24) &gt; TRK_TOL, IF(INDEX(M24:U24, $J$5) = 0, 0, H24 / INDEX(M24:U24, $J$5) - 1), 0)</f>
        <v>0</v>
      </c>
      <c r="M24" s="311"/>
      <c r="N24" s="309">
        <v>322667.04122730839</v>
      </c>
      <c r="O24" s="309">
        <v>322667.04122730839</v>
      </c>
      <c r="P24" s="309">
        <v>371409.67882059288</v>
      </c>
      <c r="Q24" s="309">
        <v>371409.67882059288</v>
      </c>
      <c r="R24" s="309">
        <v>10000</v>
      </c>
      <c r="S24" s="309"/>
      <c r="T24" s="309"/>
      <c r="U24" s="311"/>
    </row>
    <row r="25" spans="1:21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2"/>
    </row>
    <row r="26" spans="1:21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INDEX(M26:U26, $J$5)</f>
        <v>0</v>
      </c>
      <c r="L26" s="296">
        <f xml:space="preserve"> IF(ABS(K26) &gt; TRK_TOL, IF(INDEX(M26:U26, $J$5) = 0, 0, H26 / INDEX(M26:U26,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/>
      <c r="T26" s="303"/>
      <c r="U26" s="312"/>
    </row>
    <row r="27" spans="1:21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INDEX(M27:U27, $J$5)</f>
        <v>0</v>
      </c>
      <c r="L27" s="296">
        <f xml:space="preserve"> IF(ABS(K27) &gt; TRK_TOL, IF(INDEX(M27:U27, $J$5) = 0, 0, H27 / INDEX(M27:U27,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/>
      <c r="T27" s="303"/>
      <c r="U27" s="312"/>
    </row>
    <row r="28" spans="1:21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INDEX(M28:U28, $J$5)</f>
        <v>0</v>
      </c>
      <c r="L28" s="296">
        <f xml:space="preserve"> IF(ABS(K28) &gt; TRK_TOL, IF(INDEX(M28:U28, $J$5) = 0, 0, H28 / INDEX(M28:U28,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/>
      <c r="T28" s="303"/>
      <c r="U28" s="314"/>
    </row>
    <row r="29" spans="1:21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INDEX(M29:U29, $J$5)</f>
        <v>0</v>
      </c>
      <c r="L29" s="307">
        <f xml:space="preserve"> IF(ABS(K29) &gt; TRK_TOL, IF(INDEX(M29:U29, $J$5) = 0, 0, H29 / INDEX(M29:U29, $J$5) - 1), 0)</f>
        <v>0</v>
      </c>
      <c r="M29" s="308"/>
      <c r="N29" s="309">
        <v>322667.04122730839</v>
      </c>
      <c r="O29" s="309">
        <v>322667.04122730839</v>
      </c>
      <c r="P29" s="309">
        <v>371409.67882059288</v>
      </c>
      <c r="Q29" s="309">
        <v>371409.67882059288</v>
      </c>
      <c r="R29" s="309">
        <v>10000</v>
      </c>
      <c r="S29" s="309"/>
      <c r="T29" s="309"/>
      <c r="U29" s="308"/>
    </row>
    <row r="30" spans="1:21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14"/>
    </row>
    <row r="31" spans="1:21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INDEX(M31:U31, $J$5)</f>
        <v>0</v>
      </c>
      <c r="L31" s="296">
        <f xml:space="preserve"> IF(ABS(K31) &gt; TRK_TOL, IF(INDEX(M31:U31, $J$5) = 0, 0, H31 / INDEX(M31:U31,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/>
      <c r="T31" s="303"/>
      <c r="U31" s="314"/>
    </row>
    <row r="32" spans="1:21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INDEX(M32:U32, $J$5)</f>
        <v>0</v>
      </c>
      <c r="L32" s="307">
        <f xml:space="preserve"> IF(ABS(K32) &gt; TRK_TOL, IF(INDEX(M32:U32, $J$5) = 0, 0, H32 / INDEX(M32:U32, $J$5) - 1), 0)</f>
        <v>0</v>
      </c>
      <c r="M32" s="308"/>
      <c r="N32" s="309">
        <v>322667.04122730839</v>
      </c>
      <c r="O32" s="309">
        <v>322667.04122730839</v>
      </c>
      <c r="P32" s="309">
        <v>371409.67882059288</v>
      </c>
      <c r="Q32" s="309">
        <v>371409.67882059288</v>
      </c>
      <c r="R32" s="309">
        <v>10000</v>
      </c>
      <c r="S32" s="309"/>
      <c r="T32" s="309"/>
      <c r="U32" s="308"/>
    </row>
    <row r="33" spans="1:21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14"/>
    </row>
    <row r="34" spans="1:21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INDEX(M34:U34, $J$5)</f>
        <v>0</v>
      </c>
      <c r="L34" s="296">
        <f xml:space="preserve"> IF(ABS(K34) &gt; TRK_TOL, IF(INDEX(M34:U34, $J$5) = 0, 0, H34 / INDEX(M34:U34, $J$5) - 1), 0)</f>
        <v>0</v>
      </c>
      <c r="M34" s="314"/>
      <c r="N34" s="303">
        <v>0</v>
      </c>
      <c r="O34" s="303">
        <v>0</v>
      </c>
      <c r="P34" s="303">
        <v>0</v>
      </c>
      <c r="Q34" s="303">
        <v>0</v>
      </c>
      <c r="R34" s="303">
        <v>0</v>
      </c>
      <c r="S34" s="303"/>
      <c r="T34" s="303"/>
      <c r="U34" s="314"/>
    </row>
    <row r="35" spans="1:21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322667.04122730839</v>
      </c>
      <c r="I35" s="305"/>
      <c r="J35" s="343" t="str">
        <f xml:space="preserve"> IF(ABS(K35) &gt; TRK_TOL, "tu", "vw")</f>
        <v>vw</v>
      </c>
      <c r="K35" s="306">
        <f xml:space="preserve"> H35 - INDEX(M35:U35, $J$5)</f>
        <v>0</v>
      </c>
      <c r="L35" s="307">
        <f xml:space="preserve"> IF(ABS(K35) &gt; TRK_TOL, IF(INDEX(M35:U35, $J$5) = 0, 0, H35 / INDEX(M35:U35, $J$5) - 1), 0)</f>
        <v>0</v>
      </c>
      <c r="M35" s="311"/>
      <c r="N35" s="373">
        <v>322667.04122730839</v>
      </c>
      <c r="O35" s="373">
        <v>322667.04122730839</v>
      </c>
      <c r="P35" s="373">
        <v>371409.67882059288</v>
      </c>
      <c r="Q35" s="373">
        <v>371409.67882059288</v>
      </c>
      <c r="R35" s="373">
        <v>10000</v>
      </c>
      <c r="S35" s="373"/>
      <c r="T35" s="373"/>
      <c r="U35" s="311"/>
    </row>
    <row r="36" spans="1:21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310"/>
    </row>
    <row r="37" spans="1:21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310"/>
    </row>
    <row r="38" spans="1:21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310"/>
    </row>
    <row r="39" spans="1:21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310"/>
    </row>
    <row r="40" spans="1:21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INDEX(M40:U40, $J$5)</f>
        <v>0</v>
      </c>
      <c r="L40" s="296">
        <f xml:space="preserve"> IF(ABS(K40) &gt; TRK_TOL, IF(INDEX(M40:U40, $J$5) = 0, 0, H40 / INDEX(M40:U40,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0</v>
      </c>
      <c r="R40" s="303">
        <v>0</v>
      </c>
      <c r="S40" s="303"/>
      <c r="T40" s="303"/>
      <c r="U40" s="312"/>
    </row>
    <row r="41" spans="1:21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INDEX(M41:U41, $J$5)</f>
        <v>0</v>
      </c>
      <c r="L41" s="296">
        <f xml:space="preserve"> IF(ABS(K41) &gt; TRK_TOL, IF(INDEX(M41:U41, $J$5) = 0, 0, H41 / INDEX(M41:U41, $J$5) - 1), 0)</f>
        <v>0</v>
      </c>
      <c r="M41" s="312"/>
      <c r="N41" s="303">
        <v>-48742.637593284257</v>
      </c>
      <c r="O41" s="303">
        <v>0</v>
      </c>
      <c r="P41" s="303">
        <v>0</v>
      </c>
      <c r="Q41" s="303">
        <v>0</v>
      </c>
      <c r="R41" s="303">
        <v>0</v>
      </c>
      <c r="S41" s="303"/>
      <c r="T41" s="303"/>
      <c r="U41" s="312"/>
    </row>
    <row r="42" spans="1:21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INDEX(M42:U42, $J$5)</f>
        <v>0</v>
      </c>
      <c r="L42" s="296">
        <f xml:space="preserve"> IF(ABS(K42) &gt; TRK_TOL, IF(INDEX(M42:U42, $J$5) = 0, 0, H42 / INDEX(M42:U42,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/>
      <c r="T42" s="303"/>
      <c r="U42" s="312"/>
    </row>
    <row r="43" spans="1:21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INDEX(M43:U43, $J$5)</f>
        <v>0</v>
      </c>
      <c r="L43" s="307">
        <f xml:space="preserve"> IF(ABS(K43) &gt; TRK_TOL, IF(INDEX(M43:U43, $J$5) = 0, 0, H43 / INDEX(M43:U43, $J$5) - 1), 0)</f>
        <v>0</v>
      </c>
      <c r="M43" s="308"/>
      <c r="N43" s="309">
        <v>322667.04122730828</v>
      </c>
      <c r="O43" s="309">
        <v>371409.67882059258</v>
      </c>
      <c r="P43" s="309">
        <v>371409.67882059258</v>
      </c>
      <c r="Q43" s="309">
        <v>10000</v>
      </c>
      <c r="R43" s="309">
        <v>10000</v>
      </c>
      <c r="S43" s="309"/>
      <c r="T43" s="309"/>
      <c r="U43" s="308"/>
    </row>
    <row r="44" spans="1:21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12"/>
    </row>
    <row r="45" spans="1:21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INDEX(M45:U45, $J$5)</f>
        <v>0</v>
      </c>
      <c r="L45" s="296">
        <f xml:space="preserve"> IF(ABS(K45) &gt; TRK_TOL, IF(INDEX(M45:U45, $J$5) = 0, 0, H45 / INDEX(M45:U45,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/>
      <c r="T45" s="303"/>
      <c r="U45" s="312"/>
    </row>
    <row r="46" spans="1:21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INDEX(M46:U46, $J$5)</f>
        <v>0</v>
      </c>
      <c r="L46" s="296">
        <f xml:space="preserve"> IF(ABS(K46) &gt; TRK_TOL, IF(INDEX(M46:U46, $J$5) = 0, 0, H46 / INDEX(M46:U46,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/>
      <c r="T46" s="303"/>
      <c r="U46" s="312"/>
    </row>
    <row r="47" spans="1:21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322667.04122730828</v>
      </c>
      <c r="O47" s="309">
        <v>371409.67882059258</v>
      </c>
      <c r="P47" s="309">
        <v>371409.67882059258</v>
      </c>
      <c r="Q47" s="309">
        <v>10000</v>
      </c>
      <c r="R47" s="309">
        <v>10000</v>
      </c>
      <c r="S47" s="309"/>
      <c r="T47" s="309"/>
      <c r="U47" s="308"/>
    </row>
    <row r="48" spans="1:21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12"/>
    </row>
    <row r="49" spans="1:21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INDEX(M49:U49, $J$5)</f>
        <v>0</v>
      </c>
      <c r="L49" s="296">
        <f xml:space="preserve"> IF(ABS(K49) &gt; TRK_TOL, IF(INDEX(M49:U49, $J$5) = 0, 0, H49 / INDEX(M49:U49,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/>
      <c r="T49" s="303"/>
      <c r="U49" s="314"/>
    </row>
    <row r="50" spans="1:21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INDEX(M50:U50, $J$5)</f>
        <v>0</v>
      </c>
      <c r="L50" s="296">
        <f xml:space="preserve"> IF(ABS(K50) &gt; TRK_TOL, IF(INDEX(M50:U50, $J$5) = 0, 0, H50 / INDEX(M50:U50,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/>
      <c r="T50" s="303"/>
      <c r="U50" s="314"/>
    </row>
    <row r="51" spans="1:21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INDEX(M51:U51, $J$5)</f>
        <v>0</v>
      </c>
      <c r="L51" s="296">
        <f xml:space="preserve"> IF(ABS(K51) &gt; TRK_TOL, IF(INDEX(M51:U51, $J$5) = 0, 0, H51 / INDEX(M51:U51,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/>
      <c r="T51" s="303"/>
      <c r="U51" s="314"/>
    </row>
    <row r="52" spans="1:21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INDEX(M52:U52, $J$5)</f>
        <v>0</v>
      </c>
      <c r="L52" s="307">
        <f xml:space="preserve"> IF(ABS(K52) &gt; TRK_TOL, IF(INDEX(M52:U52, $J$5) = 0, 0, H52 / INDEX(M52:U52, $J$5) - 1), 0)</f>
        <v>0</v>
      </c>
      <c r="M52" s="308"/>
      <c r="N52" s="309">
        <v>322667.04122730828</v>
      </c>
      <c r="O52" s="309">
        <v>371409.67882059258</v>
      </c>
      <c r="P52" s="309">
        <v>371409.67882059258</v>
      </c>
      <c r="Q52" s="309">
        <v>10000</v>
      </c>
      <c r="R52" s="309">
        <v>10000</v>
      </c>
      <c r="S52" s="309"/>
      <c r="T52" s="309"/>
      <c r="U52" s="308"/>
    </row>
    <row r="53" spans="1:21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14"/>
    </row>
    <row r="54" spans="1:21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INDEX(M54:U54, $J$5)</f>
        <v>0</v>
      </c>
      <c r="L54" s="296">
        <f xml:space="preserve"> IF(ABS(K54) &gt; TRK_TOL, IF(INDEX(M54:U54, $J$5) = 0, 0, H54 / INDEX(M54:U54,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/>
      <c r="T54" s="303"/>
      <c r="U54" s="314"/>
    </row>
    <row r="55" spans="1:21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INDEX(M55:U55, $J$5)</f>
        <v>0</v>
      </c>
      <c r="L55" s="296">
        <f xml:space="preserve"> IF(ABS(K55) &gt; TRK_TOL, IF(INDEX(M55:U55, $J$5) = 0, 0, H55 / INDEX(M55:U55,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/>
      <c r="T55" s="303"/>
      <c r="U55" s="314"/>
    </row>
    <row r="56" spans="1:21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INDEX(M56:U56, $J$5)</f>
        <v>0</v>
      </c>
      <c r="L56" s="296">
        <f xml:space="preserve"> IF(ABS(K56) &gt; TRK_TOL, IF(INDEX(M56:U56, $J$5) = 0, 0, H56 / INDEX(M56:U56,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/>
      <c r="T56" s="303"/>
      <c r="U56" s="314"/>
    </row>
    <row r="57" spans="1:21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INDEX(M57:U57, $J$5)</f>
        <v>0</v>
      </c>
      <c r="L57" s="307">
        <f xml:space="preserve"> IF(ABS(K57) &gt; TRK_TOL, IF(INDEX(M57:U57, $J$5) = 0, 0, H57 / INDEX(M57:U57, $J$5) - 1), 0)</f>
        <v>0</v>
      </c>
      <c r="M57" s="308"/>
      <c r="N57" s="309">
        <v>322667.04122730828</v>
      </c>
      <c r="O57" s="309">
        <v>371409.67882059258</v>
      </c>
      <c r="P57" s="309">
        <v>371409.67882059258</v>
      </c>
      <c r="Q57" s="309">
        <v>10000</v>
      </c>
      <c r="R57" s="309">
        <v>10000</v>
      </c>
      <c r="S57" s="309"/>
      <c r="T57" s="309"/>
      <c r="U57" s="308"/>
    </row>
    <row r="58" spans="1:21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14"/>
    </row>
    <row r="59" spans="1:21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INDEX(M59:U59, $J$5)</f>
        <v>0</v>
      </c>
      <c r="L59" s="296">
        <f xml:space="preserve"> IF(ABS(K59) &gt; TRK_TOL, IF(INDEX(M59:U59, $J$5) = 0, 0, H59 / INDEX(M59:U59,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/>
      <c r="T59" s="303"/>
      <c r="U59" s="314"/>
    </row>
    <row r="60" spans="1:21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322667.04122730828</v>
      </c>
      <c r="O60" s="309">
        <v>371409.67882059258</v>
      </c>
      <c r="P60" s="309">
        <v>371409.67882059258</v>
      </c>
      <c r="Q60" s="309">
        <v>10000</v>
      </c>
      <c r="R60" s="309">
        <v>10000</v>
      </c>
      <c r="S60" s="309"/>
      <c r="T60" s="309"/>
      <c r="U60" s="308"/>
    </row>
    <row r="61" spans="1:21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14"/>
    </row>
    <row r="62" spans="1:21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INDEX(M62:U62, $J$5)</f>
        <v>0</v>
      </c>
      <c r="L62" s="296">
        <f xml:space="preserve"> IF(ABS(K62) &gt; TRK_TOL, IF(INDEX(M62:U62, $J$5) = 0, 0, H62 / INDEX(M62:U62, $J$5) - 1), 0)</f>
        <v>0</v>
      </c>
      <c r="M62" s="314"/>
      <c r="N62" s="303">
        <v>0</v>
      </c>
      <c r="O62" s="303">
        <v>0</v>
      </c>
      <c r="P62" s="303">
        <v>0</v>
      </c>
      <c r="Q62" s="303">
        <v>0</v>
      </c>
      <c r="R62" s="303">
        <v>0</v>
      </c>
      <c r="S62" s="303"/>
      <c r="T62" s="303"/>
      <c r="U62" s="314"/>
    </row>
    <row r="63" spans="1:21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322667.04122730857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322667.04122730828</v>
      </c>
      <c r="O63" s="309">
        <v>371409.67882059258</v>
      </c>
      <c r="P63" s="309">
        <v>371409.67882059258</v>
      </c>
      <c r="Q63" s="309">
        <v>10000</v>
      </c>
      <c r="R63" s="309">
        <v>10000</v>
      </c>
      <c r="S63" s="309"/>
      <c r="T63" s="309"/>
      <c r="U63" s="308"/>
    </row>
    <row r="64" spans="1:21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03"/>
      <c r="U64" s="314"/>
    </row>
    <row r="65" spans="1:21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03"/>
      <c r="U65" s="312"/>
    </row>
    <row r="66" spans="1:21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21"/>
      <c r="U66" s="312"/>
    </row>
    <row r="67" spans="1:21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44571.66132777778</v>
      </c>
      <c r="I67" s="315"/>
      <c r="K67" s="163"/>
      <c r="L67" s="298"/>
      <c r="M67" s="312"/>
      <c r="N67" s="325">
        <v>44571.375070023147</v>
      </c>
      <c r="O67" s="325">
        <v>44571.345448263892</v>
      </c>
      <c r="P67" s="325">
        <v>44564.56703564815</v>
      </c>
      <c r="Q67" s="325">
        <v>44564.437968171296</v>
      </c>
      <c r="R67" s="325">
        <v>44564.41158414352</v>
      </c>
      <c r="S67" s="325">
        <v>43909.144523958334</v>
      </c>
      <c r="T67" s="325"/>
      <c r="U67" s="312"/>
    </row>
    <row r="68" spans="1:21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FA BEG 01a.xlsx</v>
      </c>
      <c r="I68" s="315"/>
      <c r="K68" s="163"/>
      <c r="L68" s="298"/>
      <c r="M68" s="312"/>
      <c r="N68" s="328" t="s">
        <v>221</v>
      </c>
      <c r="O68" s="328" t="s">
        <v>214</v>
      </c>
      <c r="P68" s="328" t="s">
        <v>206</v>
      </c>
      <c r="Q68" s="328" t="s">
        <v>189</v>
      </c>
      <c r="R68" s="328" t="s">
        <v>167</v>
      </c>
      <c r="S68" s="328" t="s">
        <v>119</v>
      </c>
      <c r="T68" s="328"/>
      <c r="U68" s="312"/>
    </row>
    <row r="69" spans="1:21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5"/>
      <c r="U69" s="312"/>
    </row>
    <row r="70" spans="1:21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5"/>
      <c r="U70" s="312"/>
    </row>
    <row r="73" spans="1:21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35"/>
      <c r="U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A28" sqref="A28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InpC</vt:lpstr>
      <vt:lpstr>Time</vt:lpstr>
      <vt:lpstr>Ops</vt:lpstr>
      <vt:lpstr>Asset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2022-01-10T15:52:34Z</dcterms:modified>
</cp:coreProperties>
</file>